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fileSharing readOnlyRecommended="1"/>
  <workbookPr/>
  <mc:AlternateContent xmlns:mc="http://schemas.openxmlformats.org/markup-compatibility/2006">
    <mc:Choice Requires="x15">
      <x15ac:absPath xmlns:x15ac="http://schemas.microsoft.com/office/spreadsheetml/2010/11/ac" url="https://b00020.sharepoint.com/sites/Bredygtigbank76/Delte dokumenter/General/ESG- og bæredygtighedsrapportering/2022/2 Faktaark/"/>
    </mc:Choice>
  </mc:AlternateContent>
  <xr:revisionPtr revIDLastSave="140" documentId="11_6912191FE7B3E958D82517880687AF68B95FEA46" xr6:coauthVersionLast="47" xr6:coauthVersionMax="47" xr10:uidLastSave="{D66F7567-3BA3-4DF9-A71C-974B3704E7AC}"/>
  <workbookProtection workbookAlgorithmName="SHA-512" workbookHashValue="FWfOFeAxr8L5ZrjUNC0ZYaHDC1Dd9lFnC25mMLhNo0hHXxEjJaqB/aYQJ5EeZtrek5UCP+kADeJZp4kx+Q4xuA==" workbookSaltValue="/4c4Pk1iJKrQIkA3hWjNLA==" workbookSpinCount="100000" lockStructure="1"/>
  <bookViews>
    <workbookView xWindow="-120" yWindow="-120" windowWidth="29040" windowHeight="17640" tabRatio="862" xr2:uid="{00000000-000D-0000-FFFF-FFFF00000000}"/>
  </bookViews>
  <sheets>
    <sheet name="Contents" sheetId="10" r:id="rId1"/>
    <sheet name="Overview of key figures" sheetId="25" r:id="rId2"/>
    <sheet name="Overblik over nøgletal backup" sheetId="22" state="hidden" r:id="rId3"/>
    <sheet name="FN Impact Analyse (2)" sheetId="24" state="hidden" r:id="rId4"/>
    <sheet name="UN Impact Analysis" sheetId="17" r:id="rId5"/>
    <sheet name="Article 8 of the EU Taxonomy Re" sheetId="18" r:id="rId6"/>
    <sheet name="Housing loans" sheetId="1" r:id="rId7"/>
    <sheet name="Car loans and leasing" sheetId="8" r:id="rId8"/>
    <sheet name="Investments on behalf of custom" sheetId="3" r:id="rId9"/>
    <sheet name="Investments in own portfolio" sheetId="4" r:id="rId10"/>
    <sheet name="Ark1" sheetId="23" state="hidden" r:id="rId11"/>
    <sheet name="Climate accounts" sheetId="13" r:id="rId12"/>
    <sheet name="Environmental accounts" sheetId="9" r:id="rId13"/>
    <sheet name="Customers" sheetId="16" r:id="rId14"/>
    <sheet name="Employees" sheetId="6" r:id="rId15"/>
    <sheet name="Governance and management" sheetId="12" r:id="rId16"/>
    <sheet name="Policies and practices" sheetId="11" r:id="rId17"/>
    <sheet name="Reporting principles" sheetId="19" r:id="rId18"/>
  </sheets>
  <definedNames>
    <definedName name="_Toc124793010" localSheetId="1">'Overview of key figures'!$A$24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13" l="1"/>
  <c r="C19" i="13" l="1"/>
  <c r="H160" i="13"/>
  <c r="H159" i="13"/>
  <c r="H158" i="13"/>
  <c r="H157" i="13"/>
  <c r="H156" i="13"/>
  <c r="H155" i="13"/>
  <c r="H154" i="13"/>
  <c r="H153" i="13"/>
  <c r="H152" i="13"/>
  <c r="H151" i="13"/>
  <c r="F150" i="13"/>
  <c r="G157" i="13" s="1"/>
  <c r="H138" i="13"/>
  <c r="H137" i="13"/>
  <c r="H136" i="13"/>
  <c r="H135" i="13"/>
  <c r="H134" i="13"/>
  <c r="H133" i="13"/>
  <c r="H132" i="13"/>
  <c r="H131" i="13"/>
  <c r="H130" i="13"/>
  <c r="H129" i="13"/>
  <c r="F128" i="13"/>
  <c r="C34" i="13" s="1"/>
  <c r="H149" i="13"/>
  <c r="H148" i="13"/>
  <c r="H147" i="13"/>
  <c r="H146" i="13"/>
  <c r="H145" i="13"/>
  <c r="H144" i="13"/>
  <c r="H143" i="13"/>
  <c r="H142" i="13"/>
  <c r="H141" i="13"/>
  <c r="H140" i="13"/>
  <c r="G154" i="13" l="1"/>
  <c r="G156" i="13"/>
  <c r="G158" i="13"/>
  <c r="G159" i="13"/>
  <c r="G150" i="13"/>
  <c r="G160" i="13"/>
  <c r="G151" i="13"/>
  <c r="G152" i="13"/>
  <c r="G153" i="13"/>
  <c r="C35" i="13"/>
  <c r="D35" i="13" s="1"/>
  <c r="G135" i="13"/>
  <c r="G129" i="13"/>
  <c r="G137" i="13"/>
  <c r="G136" i="13"/>
  <c r="G130" i="13"/>
  <c r="G131" i="13"/>
  <c r="G132" i="13"/>
  <c r="G155" i="13"/>
  <c r="G128" i="13"/>
  <c r="G138" i="13"/>
  <c r="G133" i="13"/>
  <c r="G134" i="13"/>
  <c r="D37" i="13"/>
  <c r="G373" i="13"/>
  <c r="G372" i="13"/>
  <c r="G371" i="13"/>
  <c r="B33" i="13"/>
  <c r="D34" i="13"/>
  <c r="D28" i="13"/>
  <c r="D29" i="13"/>
  <c r="D30" i="13"/>
  <c r="D32" i="13"/>
  <c r="B43" i="13" l="1"/>
  <c r="B42" i="13"/>
  <c r="B41" i="13"/>
  <c r="B40" i="13"/>
  <c r="B39" i="13"/>
  <c r="B38" i="13"/>
  <c r="D43" i="13"/>
  <c r="D42" i="13"/>
  <c r="D41" i="13"/>
  <c r="C43" i="13"/>
  <c r="C42" i="13"/>
  <c r="C41" i="13"/>
  <c r="D40" i="13"/>
  <c r="C40" i="13"/>
  <c r="D39" i="13"/>
  <c r="C39" i="13"/>
  <c r="D38" i="13"/>
  <c r="C38" i="13"/>
  <c r="C10" i="18"/>
  <c r="C9" i="18"/>
  <c r="C8" i="18"/>
  <c r="C7" i="18"/>
  <c r="C6" i="18"/>
  <c r="C5" i="18"/>
  <c r="B5" i="18"/>
  <c r="F111" i="13"/>
  <c r="F112" i="13"/>
  <c r="F113" i="13"/>
  <c r="F114" i="13"/>
  <c r="F115" i="13"/>
  <c r="F116" i="13"/>
  <c r="F117" i="13"/>
  <c r="F118" i="13"/>
  <c r="F119" i="13"/>
  <c r="F120" i="13"/>
  <c r="E110" i="13"/>
  <c r="B110" i="13"/>
  <c r="B99" i="13"/>
  <c r="E99" i="13"/>
  <c r="F139" i="13"/>
  <c r="B128" i="13"/>
  <c r="B139" i="13"/>
  <c r="B150" i="13"/>
  <c r="F101" i="13"/>
  <c r="F102" i="13"/>
  <c r="F103" i="13"/>
  <c r="F104" i="13"/>
  <c r="F105" i="13"/>
  <c r="F106" i="13"/>
  <c r="F107" i="13"/>
  <c r="F108" i="13"/>
  <c r="F109" i="13"/>
  <c r="F100" i="13"/>
  <c r="E87" i="13"/>
  <c r="B87" i="13"/>
  <c r="E76" i="13"/>
  <c r="B76" i="13"/>
  <c r="H52" i="13"/>
  <c r="H53" i="13"/>
  <c r="H54" i="13"/>
  <c r="H55" i="13"/>
  <c r="H56" i="13"/>
  <c r="H57" i="13"/>
  <c r="H58" i="13"/>
  <c r="H59" i="13"/>
  <c r="H61" i="13"/>
  <c r="H62" i="13"/>
  <c r="H63" i="13"/>
  <c r="H64" i="13"/>
  <c r="H65" i="13"/>
  <c r="H67" i="13"/>
  <c r="H68" i="13"/>
  <c r="E51" i="13"/>
  <c r="E60" i="13"/>
  <c r="B51" i="13"/>
  <c r="B60" i="13"/>
  <c r="I68" i="13"/>
  <c r="I67" i="13"/>
  <c r="I65" i="13"/>
  <c r="I64" i="13"/>
  <c r="I63" i="13"/>
  <c r="I62" i="13"/>
  <c r="I61" i="13"/>
  <c r="F68" i="13"/>
  <c r="F67" i="13"/>
  <c r="F65" i="13"/>
  <c r="F64" i="13"/>
  <c r="F63" i="13"/>
  <c r="F62" i="13"/>
  <c r="F61" i="13"/>
  <c r="I59" i="13"/>
  <c r="I58" i="13"/>
  <c r="I57" i="13"/>
  <c r="I56" i="13"/>
  <c r="I55" i="13"/>
  <c r="I54" i="13"/>
  <c r="I53" i="13"/>
  <c r="I52" i="13"/>
  <c r="F59" i="13"/>
  <c r="F58" i="13"/>
  <c r="F57" i="13"/>
  <c r="F56" i="13"/>
  <c r="F55" i="13"/>
  <c r="F54" i="13"/>
  <c r="F53" i="13"/>
  <c r="F52" i="13"/>
  <c r="D6" i="16"/>
  <c r="D5" i="16"/>
  <c r="D4" i="16"/>
  <c r="D3" i="16"/>
  <c r="F29" i="24"/>
  <c r="F18" i="24"/>
  <c r="F16" i="24" s="1"/>
  <c r="M10" i="24"/>
  <c r="J10" i="24"/>
  <c r="G10" i="24"/>
  <c r="D9" i="24"/>
  <c r="D8" i="24"/>
  <c r="D7" i="24"/>
  <c r="D10" i="24" s="1"/>
  <c r="D9" i="17"/>
  <c r="D8" i="17"/>
  <c r="D7" i="17"/>
  <c r="J10" i="17"/>
  <c r="G10" i="17"/>
  <c r="F17" i="17"/>
  <c r="F15" i="17" s="1"/>
  <c r="F28" i="17"/>
  <c r="F32" i="24" l="1"/>
  <c r="F31" i="17"/>
  <c r="K28" i="17"/>
  <c r="K17" i="24"/>
  <c r="K18" i="24"/>
  <c r="K20" i="24"/>
  <c r="K19" i="24"/>
  <c r="K16" i="24"/>
  <c r="K18" i="17"/>
  <c r="K17" i="17"/>
  <c r="K19" i="17"/>
  <c r="K16" i="17"/>
  <c r="K15" i="17"/>
  <c r="H139" i="13"/>
  <c r="G142" i="13"/>
  <c r="G149" i="13"/>
  <c r="G141" i="13"/>
  <c r="G147" i="13"/>
  <c r="G146" i="13"/>
  <c r="G144" i="13"/>
  <c r="G143" i="13"/>
  <c r="G148" i="13"/>
  <c r="G140" i="13"/>
  <c r="G139" i="13"/>
  <c r="C36" i="13"/>
  <c r="C33" i="13" s="1"/>
  <c r="G145" i="13"/>
  <c r="C153" i="13"/>
  <c r="C160" i="13"/>
  <c r="C152" i="13"/>
  <c r="C157" i="13"/>
  <c r="C155" i="13"/>
  <c r="C159" i="13"/>
  <c r="C151" i="13"/>
  <c r="C158" i="13"/>
  <c r="C150" i="13"/>
  <c r="H150" i="13"/>
  <c r="C156" i="13"/>
  <c r="C154" i="13"/>
  <c r="C145" i="13"/>
  <c r="C144" i="13"/>
  <c r="C141" i="13"/>
  <c r="C147" i="13"/>
  <c r="C143" i="13"/>
  <c r="C142" i="13"/>
  <c r="C149" i="13"/>
  <c r="C148" i="13"/>
  <c r="C140" i="13"/>
  <c r="C139" i="13"/>
  <c r="C146" i="13"/>
  <c r="C138" i="13"/>
  <c r="C130" i="13"/>
  <c r="C137" i="13"/>
  <c r="C129" i="13"/>
  <c r="C134" i="13"/>
  <c r="C132" i="13"/>
  <c r="C136" i="13"/>
  <c r="C128" i="13"/>
  <c r="C135" i="13"/>
  <c r="C133" i="13"/>
  <c r="C131" i="13"/>
  <c r="H128" i="13"/>
  <c r="C37" i="13"/>
  <c r="F127" i="13"/>
  <c r="F110" i="13"/>
  <c r="B50" i="13"/>
  <c r="D10" i="17"/>
  <c r="F76" i="13"/>
  <c r="F99" i="13"/>
  <c r="B37" i="13"/>
  <c r="E50" i="13"/>
  <c r="E98" i="13"/>
  <c r="C31" i="13" s="1"/>
  <c r="F51" i="13"/>
  <c r="B98" i="13"/>
  <c r="B31" i="13" s="1"/>
  <c r="F87" i="13"/>
  <c r="F60" i="13"/>
  <c r="B127" i="13"/>
  <c r="C127" i="13" s="1"/>
  <c r="G51" i="13"/>
  <c r="G60" i="13"/>
  <c r="H60" i="13" s="1"/>
  <c r="K22" i="17" l="1"/>
  <c r="K23" i="17"/>
  <c r="K31" i="17"/>
  <c r="K27" i="17"/>
  <c r="K30" i="17"/>
  <c r="K21" i="17"/>
  <c r="K29" i="17"/>
  <c r="K26" i="17"/>
  <c r="K24" i="17"/>
  <c r="K25" i="17"/>
  <c r="K20" i="17"/>
  <c r="K31" i="24"/>
  <c r="K25" i="24"/>
  <c r="K22" i="24"/>
  <c r="K29" i="24"/>
  <c r="K28" i="24"/>
  <c r="K32" i="24"/>
  <c r="K30" i="24"/>
  <c r="K23" i="24"/>
  <c r="K21" i="24"/>
  <c r="K26" i="24"/>
  <c r="K24" i="24"/>
  <c r="K27" i="24"/>
  <c r="C27" i="13"/>
  <c r="C26" i="13" s="1"/>
  <c r="B27" i="13"/>
  <c r="B26" i="13" s="1"/>
  <c r="B25" i="13" s="1"/>
  <c r="E36" i="13" s="1"/>
  <c r="H127" i="13"/>
  <c r="D36" i="13"/>
  <c r="D33" i="13"/>
  <c r="F50" i="13"/>
  <c r="F98" i="13"/>
  <c r="E75" i="13"/>
  <c r="D31" i="13"/>
  <c r="B75" i="13"/>
  <c r="G50" i="13"/>
  <c r="H50" i="13" s="1"/>
  <c r="I51" i="13"/>
  <c r="I60" i="13"/>
  <c r="H51" i="13"/>
  <c r="E35" i="13" l="1"/>
  <c r="E34" i="13"/>
  <c r="C25" i="13"/>
  <c r="F39" i="13" s="1"/>
  <c r="E43" i="13"/>
  <c r="E42" i="13"/>
  <c r="E41" i="13"/>
  <c r="E38" i="13"/>
  <c r="E39" i="13"/>
  <c r="E40" i="13"/>
  <c r="E33" i="13"/>
  <c r="D27" i="13"/>
  <c r="F75" i="13"/>
  <c r="I50" i="13"/>
  <c r="F35" i="13" l="1"/>
  <c r="D26" i="13"/>
  <c r="F43" i="13"/>
  <c r="F38" i="13"/>
  <c r="F42" i="13"/>
  <c r="F41" i="13"/>
  <c r="F40" i="13"/>
  <c r="E37" i="13"/>
  <c r="E28" i="13"/>
  <c r="E30" i="13"/>
  <c r="E32" i="13"/>
  <c r="E29" i="13"/>
  <c r="E31" i="13"/>
  <c r="E27" i="13"/>
  <c r="E26" i="13"/>
  <c r="F37" i="13" l="1"/>
  <c r="F36" i="13"/>
  <c r="F34" i="13"/>
  <c r="F26" i="13"/>
  <c r="F33" i="13"/>
  <c r="F30" i="13"/>
  <c r="F28" i="13"/>
  <c r="F32" i="13"/>
  <c r="F31" i="13"/>
  <c r="F29" i="13"/>
  <c r="D25" i="13"/>
  <c r="F2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tc={4D491418-0F77-4B66-BD02-BAB76222A04D}</author>
  </authors>
  <commentList>
    <comment ref="A21" authorId="0" shapeId="0" xr:uid="{00000000-0006-0000-0200-000001000000}">
      <text>
        <t>[Trådet kommentar]
Din version af Excel lader dig læse denne trådede kommentar. Eventuelle ændringer vil dog blive fjernet, hvis filen åbnes i en nyere version af Excel. Få mere at vide: https://go.microsoft.com/fwlink/?linkid=870924
Kommentar:
    Se celle A22</t>
      </text>
    </comment>
  </commentList>
</comments>
</file>

<file path=xl/sharedStrings.xml><?xml version="1.0" encoding="utf-8"?>
<sst xmlns="http://schemas.openxmlformats.org/spreadsheetml/2006/main" count="2671" uniqueCount="2634">
  <si>
    <r>
      <rPr>
        <b/>
        <sz val="18"/>
        <color theme="0"/>
        <rFont val="Calibri"/>
        <family val="2"/>
        <scheme val="minor"/>
      </rPr>
      <t xml:space="preserve"> ESG &amp; Sustainability Fact Book 2022   </t>
    </r>
    <r>
      <rPr>
        <b/>
        <sz val="18"/>
        <rFont val="Calibri"/>
        <family val="2"/>
        <scheme val="minor"/>
      </rPr>
      <t xml:space="preserve">     </t>
    </r>
  </si>
  <si>
    <r>
      <rPr>
        <sz val="9"/>
        <color rgb="FF231F20"/>
        <rFont val="Calibri"/>
        <family val="2"/>
        <scheme val="minor"/>
      </rPr>
      <t>This fact book provides an overview of financing, the climate, the environment as well as social and governance aspects at A/S Arbejdernes Landsbank, AL Finans A/S and Vestjysk Bank A/S and describes reporting principles and accounting policies for the data.  
For further information on sustainability in the Arbejdernes Landsbank Group, see:
- Responsibility &amp; Sustainability Report 2022</t>
    </r>
  </si>
  <si>
    <r>
      <rPr>
        <b/>
        <sz val="13"/>
        <rFont val="Calibri"/>
        <family val="2"/>
        <scheme val="minor"/>
      </rPr>
      <t>Contents</t>
    </r>
  </si>
  <si>
    <r>
      <rPr>
        <b/>
        <sz val="11"/>
        <color theme="0"/>
        <rFont val="Calibri"/>
        <family val="2"/>
        <scheme val="minor"/>
      </rPr>
      <t>Overview of key figures</t>
    </r>
  </si>
  <si>
    <r>
      <rPr>
        <b/>
        <sz val="11"/>
        <color theme="0"/>
        <rFont val="Calibri"/>
        <family val="2"/>
        <scheme val="minor"/>
      </rPr>
      <t>UN impact analysis</t>
    </r>
  </si>
  <si>
    <r>
      <rPr>
        <b/>
        <sz val="11"/>
        <color theme="0"/>
        <rFont val="Calibri"/>
        <family val="2"/>
        <scheme val="minor"/>
      </rPr>
      <t>Sustainable finance</t>
    </r>
  </si>
  <si>
    <r>
      <rPr>
        <u/>
        <sz val="9"/>
        <rFont val="Calibri"/>
        <family val="2"/>
        <scheme val="minor"/>
      </rPr>
      <t>EU Taxonomy eligible activities (estimate)</t>
    </r>
  </si>
  <si>
    <r>
      <rPr>
        <u/>
        <sz val="9"/>
        <rFont val="Calibri"/>
        <family val="2"/>
        <scheme val="minor"/>
      </rPr>
      <t>Housing loans</t>
    </r>
  </si>
  <si>
    <r>
      <rPr>
        <u/>
        <sz val="9"/>
        <rFont val="Calibri"/>
        <family val="2"/>
        <scheme val="minor"/>
      </rPr>
      <t>Car loans and leasing</t>
    </r>
  </si>
  <si>
    <r>
      <rPr>
        <u/>
        <sz val="9"/>
        <rFont val="Calibri"/>
        <family val="2"/>
        <scheme val="minor"/>
      </rPr>
      <t>Investments on behalf of customers</t>
    </r>
  </si>
  <si>
    <r>
      <rPr>
        <u/>
        <sz val="9"/>
        <rFont val="Calibri"/>
        <family val="2"/>
        <scheme val="minor"/>
      </rPr>
      <t>Investments in own portfolio</t>
    </r>
  </si>
  <si>
    <r>
      <rPr>
        <u/>
        <sz val="9"/>
        <rFont val="Calibri"/>
        <family val="2"/>
        <scheme val="minor"/>
      </rPr>
      <t>Climate accounts</t>
    </r>
  </si>
  <si>
    <r>
      <rPr>
        <u/>
        <sz val="9"/>
        <rFont val="Calibri"/>
        <family val="2"/>
        <scheme val="minor"/>
      </rPr>
      <t>Environmental accounts</t>
    </r>
  </si>
  <si>
    <r>
      <rPr>
        <u/>
        <sz val="9"/>
        <rFont val="Calibri"/>
        <family val="2"/>
        <scheme val="minor"/>
      </rPr>
      <t>Customers</t>
    </r>
  </si>
  <si>
    <r>
      <rPr>
        <u/>
        <sz val="9"/>
        <rFont val="Calibri"/>
        <family val="2"/>
        <scheme val="minor"/>
      </rPr>
      <t>Employees</t>
    </r>
  </si>
  <si>
    <r>
      <rPr>
        <u/>
        <sz val="9"/>
        <rFont val="Calibri"/>
        <family val="2"/>
        <scheme val="minor"/>
      </rPr>
      <t>Governance and management</t>
    </r>
  </si>
  <si>
    <r>
      <rPr>
        <b/>
        <sz val="11"/>
        <rFont val="Calibri"/>
        <family val="2"/>
        <scheme val="minor"/>
      </rPr>
      <t>Annexes</t>
    </r>
  </si>
  <si>
    <r>
      <rPr>
        <u/>
        <sz val="9"/>
        <rFont val="Calibri"/>
        <family val="2"/>
        <scheme val="minor"/>
      </rPr>
      <t>Policies and practices</t>
    </r>
  </si>
  <si>
    <r>
      <rPr>
        <u/>
        <sz val="9"/>
        <rFont val="Calibri"/>
        <family val="2"/>
        <scheme val="minor"/>
      </rPr>
      <t>Reporting principles</t>
    </r>
  </si>
  <si>
    <r>
      <rPr>
        <b/>
        <sz val="9"/>
        <color theme="1"/>
        <rFont val="Calibri"/>
        <family val="2"/>
        <scheme val="minor"/>
      </rPr>
      <t>Disclaimer</t>
    </r>
    <r>
      <rPr>
        <sz val="9"/>
        <color theme="1"/>
        <rFont val="Calibri"/>
        <family val="2"/>
        <scheme val="minor"/>
      </rPr>
      <t xml:space="preserve">
The information in the "Sustainability Fact Book" was prepared by Arbejdernes Landsbank as general information for personal use.
The Bank has worked meticulously to ensure that this information is fair and correct. The material was prepared on the basis of internal information and data as well as publicly available material from external sources considered reliable by the Bank. Information may have changed since the time of production, and information is not based on, or adjusted to, the personal situation of customers. We therefore advise that you obtain additional and/or updated information from Arbejdernes Landsbank, if relevant. Arbejdernes Landsbank is not responsible for inaccurate or missing information.  
The information in the material should not be considered as an offer or a suggestion to use a specific product or service at the Bank.
Arbejdernes Landsbank has copyright of the material. Reproduction, distribution or sharing may not take place without prior written consent from the Bank.</t>
    </r>
  </si>
  <si>
    <r>
      <rPr>
        <b/>
        <sz val="11"/>
        <color theme="0"/>
        <rFont val="Calibri"/>
        <family val="2"/>
        <scheme val="minor"/>
      </rPr>
      <t>Key figures for business activities</t>
    </r>
  </si>
  <si>
    <r>
      <rPr>
        <b/>
        <sz val="9"/>
        <color rgb="FF000000"/>
        <rFont val="Calibri"/>
        <family val="2"/>
        <scheme val="minor"/>
      </rPr>
      <t>Unit</t>
    </r>
  </si>
  <si>
    <r>
      <rPr>
        <sz val="9"/>
        <color theme="1"/>
        <rFont val="Calibri"/>
        <family val="2"/>
        <scheme val="minor"/>
      </rPr>
      <t>Group</t>
    </r>
  </si>
  <si>
    <r>
      <rPr>
        <b/>
        <sz val="9"/>
        <color rgb="FF000000"/>
        <rFont val="Calibri"/>
        <family val="2"/>
      </rPr>
      <t>Arbejdernes Landsbank</t>
    </r>
  </si>
  <si>
    <r>
      <rPr>
        <b/>
        <sz val="9"/>
        <color rgb="FF000000"/>
        <rFont val="Calibri"/>
        <family val="2"/>
      </rPr>
      <t>Vestjysk Bank</t>
    </r>
  </si>
  <si>
    <r>
      <rPr>
        <b/>
        <sz val="9"/>
        <color theme="1"/>
        <rFont val="Calibri"/>
        <family val="2"/>
        <scheme val="minor"/>
      </rPr>
      <t>AL Finans</t>
    </r>
  </si>
  <si>
    <r>
      <rPr>
        <b/>
        <sz val="9"/>
        <color theme="1"/>
        <rFont val="Calibri"/>
        <family val="2"/>
        <scheme val="minor"/>
      </rPr>
      <t>Loans and credits</t>
    </r>
  </si>
  <si>
    <r>
      <rPr>
        <b/>
        <sz val="9"/>
        <color rgb="FF000000"/>
        <rFont val="Calibri"/>
        <family val="2"/>
        <scheme val="minor"/>
      </rPr>
      <t>Housing</t>
    </r>
  </si>
  <si>
    <r>
      <rPr>
        <sz val="9"/>
        <color rgb="FF000000"/>
        <rFont val="Calibri"/>
        <family val="2"/>
        <scheme val="minor"/>
      </rPr>
      <t xml:space="preserve">Housing loans on the balance sheet </t>
    </r>
  </si>
  <si>
    <r>
      <rPr>
        <sz val="9"/>
        <color rgb="FF000000"/>
        <rFont val="Calibri"/>
        <family val="2"/>
        <scheme val="minor"/>
      </rPr>
      <t>BoligBonus paid to customers with Totalkredit mortgage-credit loans in the Bank</t>
    </r>
  </si>
  <si>
    <r>
      <rPr>
        <sz val="9"/>
        <color rgb="FF000000"/>
        <rFont val="Calibri"/>
        <family val="2"/>
        <scheme val="minor"/>
      </rPr>
      <t>KundeKroner, discounts to customers with Totalkredit mortgage-credit loans in the Bank</t>
    </r>
  </si>
  <si>
    <r>
      <rPr>
        <b/>
        <sz val="9"/>
        <color rgb="FF000000"/>
        <rFont val="Calibri"/>
        <family val="2"/>
        <scheme val="minor"/>
      </rPr>
      <t>Car</t>
    </r>
  </si>
  <si>
    <r>
      <rPr>
        <sz val="9"/>
        <color rgb="FF000000"/>
        <rFont val="Calibri"/>
        <family val="2"/>
        <scheme val="minor"/>
      </rPr>
      <t>Electric and plug-in hybrid car loans' share of total car loans and leasing services</t>
    </r>
  </si>
  <si>
    <r>
      <rPr>
        <b/>
        <sz val="9"/>
        <color theme="1"/>
        <rFont val="Calibri"/>
        <family val="2"/>
        <scheme val="minor"/>
      </rPr>
      <t>%</t>
    </r>
  </si>
  <si>
    <r>
      <rPr>
        <sz val="9"/>
        <color rgb="FF000000"/>
        <rFont val="Calibri"/>
        <family val="2"/>
        <scheme val="minor"/>
      </rPr>
      <t>Assets under management</t>
    </r>
  </si>
  <si>
    <r>
      <rPr>
        <sz val="9"/>
        <color rgb="FF000000"/>
        <rFont val="Calibri"/>
        <family val="2"/>
        <scheme val="minor"/>
      </rPr>
      <t>DKK bn.</t>
    </r>
  </si>
  <si>
    <r>
      <rPr>
        <sz val="9"/>
        <color rgb="FF000000"/>
        <rFont val="Calibri"/>
        <family val="2"/>
        <scheme val="minor"/>
      </rPr>
      <t>ESG screened share of assets under management</t>
    </r>
  </si>
  <si>
    <r>
      <rPr>
        <sz val="9"/>
        <color rgb="FF000000"/>
        <rFont val="Calibri"/>
        <family val="2"/>
        <scheme val="minor"/>
      </rPr>
      <t>Investments with sustainable focus (according to Article 8 of the SFDR)</t>
    </r>
  </si>
  <si>
    <r>
      <rPr>
        <sz val="9"/>
        <color rgb="FF000000"/>
        <rFont val="Calibri"/>
        <family val="2"/>
        <scheme val="minor"/>
      </rPr>
      <t>Ecolabelled investments, assets under management</t>
    </r>
  </si>
  <si>
    <r>
      <rPr>
        <b/>
        <sz val="9"/>
        <rFont val="Calibri"/>
        <family val="2"/>
        <scheme val="minor"/>
      </rPr>
      <t>Own portfolio</t>
    </r>
  </si>
  <si>
    <r>
      <rPr>
        <b/>
        <sz val="11"/>
        <color theme="0"/>
        <rFont val="Calibri"/>
        <family val="2"/>
        <scheme val="minor"/>
      </rPr>
      <t>Key figures for the climate, the environment, social conditions and governance</t>
    </r>
  </si>
  <si>
    <r>
      <rPr>
        <b/>
        <sz val="9"/>
        <rFont val="Calibri"/>
        <family val="2"/>
        <scheme val="minor"/>
      </rPr>
      <t>Environmental conditions</t>
    </r>
  </si>
  <si>
    <r>
      <rPr>
        <sz val="9"/>
        <color rgb="FF000000"/>
        <rFont val="Calibri"/>
        <family val="2"/>
        <scheme val="minor"/>
      </rPr>
      <t xml:space="preserve">Renewable energy share </t>
    </r>
  </si>
  <si>
    <r>
      <rPr>
        <sz val="9"/>
        <color rgb="FF000000"/>
        <rFont val="Calibri"/>
      </rPr>
      <t>-</t>
    </r>
  </si>
  <si>
    <r>
      <rPr>
        <sz val="9"/>
        <color rgb="FF000000"/>
        <rFont val="Calibri"/>
        <charset val="1"/>
      </rPr>
      <t>Electricity consumption</t>
    </r>
  </si>
  <si>
    <r>
      <rPr>
        <sz val="9"/>
        <color rgb="FF000000"/>
        <rFont val="Calibri"/>
      </rPr>
      <t>kWh/FTE</t>
    </r>
  </si>
  <si>
    <r>
      <rPr>
        <sz val="9"/>
        <color rgb="FF000000"/>
        <rFont val="Calibri"/>
        <family val="2"/>
        <scheme val="minor"/>
      </rPr>
      <t>Heating consumption</t>
    </r>
  </si>
  <si>
    <r>
      <rPr>
        <sz val="9"/>
        <rFont val="Calibri"/>
        <family val="2"/>
        <scheme val="minor"/>
      </rPr>
      <t>Water consumption</t>
    </r>
  </si>
  <si>
    <r>
      <rPr>
        <sz val="9"/>
        <color rgb="FF000000"/>
        <rFont val="Calibri"/>
      </rPr>
      <t>m</t>
    </r>
    <r>
      <rPr>
        <vertAlign val="superscript"/>
        <sz val="9"/>
        <color rgb="FF000000"/>
        <rFont val="Calibri"/>
      </rPr>
      <t>3</t>
    </r>
    <r>
      <rPr>
        <sz val="9"/>
        <color rgb="FF000000"/>
        <rFont val="Calibri"/>
      </rPr>
      <t>/FTE</t>
    </r>
  </si>
  <si>
    <r>
      <rPr>
        <sz val="9"/>
        <color rgb="FF000000"/>
        <rFont val="Calibri"/>
      </rPr>
      <t>Waste source-separation rate</t>
    </r>
  </si>
  <si>
    <r>
      <rPr>
        <sz val="9"/>
        <color rgb="FF000000"/>
        <rFont val="Calibri"/>
      </rPr>
      <t>Ecolabelled purchases</t>
    </r>
  </si>
  <si>
    <r>
      <rPr>
        <sz val="9"/>
        <color rgb="FF000000"/>
        <rFont val="Calibri"/>
        <family val="2"/>
        <scheme val="minor"/>
      </rPr>
      <t>Fixtures and equipment 43.5
IT 46.4
Cleaning 98.1
Printed materials 88.5
Stationery 66.1</t>
    </r>
  </si>
  <si>
    <r>
      <rPr>
        <sz val="9"/>
        <color rgb="FF000000"/>
        <rFont val="Calibri"/>
      </rPr>
      <t>Organic products in the canteen</t>
    </r>
  </si>
  <si>
    <r>
      <rPr>
        <sz val="9"/>
        <color rgb="FF000000"/>
        <rFont val="Calibri"/>
        <family val="2"/>
        <scheme val="minor"/>
      </rPr>
      <t>Direct CO</t>
    </r>
    <r>
      <rPr>
        <vertAlign val="subscript"/>
        <sz val="11"/>
        <color theme="1"/>
        <rFont val="Calibri"/>
        <family val="2"/>
        <scheme val="minor"/>
      </rPr>
      <t>2</t>
    </r>
    <r>
      <rPr>
        <sz val="9"/>
        <color rgb="FF000000"/>
        <rFont val="Calibri"/>
        <family val="2"/>
        <scheme val="minor"/>
      </rPr>
      <t>e emissions (Scope 1)</t>
    </r>
  </si>
  <si>
    <r>
      <rPr>
        <sz val="9"/>
        <color rgb="FF000000"/>
        <rFont val="Calibri"/>
        <family val="2"/>
        <scheme val="minor"/>
      </rPr>
      <t>Tonnes of CO</t>
    </r>
    <r>
      <rPr>
        <vertAlign val="subscript"/>
        <sz val="11"/>
        <color theme="1"/>
        <rFont val="Calibri"/>
        <family val="2"/>
        <scheme val="minor"/>
      </rPr>
      <t>2</t>
    </r>
    <r>
      <rPr>
        <sz val="9"/>
        <color rgb="FF000000"/>
        <rFont val="Calibri"/>
        <family val="2"/>
        <scheme val="minor"/>
      </rPr>
      <t>e</t>
    </r>
  </si>
  <si>
    <r>
      <rPr>
        <sz val="9"/>
        <color rgb="FF000000"/>
        <rFont val="Calibri"/>
        <family val="2"/>
        <scheme val="minor"/>
      </rPr>
      <t>Indirect CO</t>
    </r>
    <r>
      <rPr>
        <vertAlign val="subscript"/>
        <sz val="11"/>
        <color rgb="FF000000"/>
        <rFont val="Calibri"/>
      </rPr>
      <t>2</t>
    </r>
    <r>
      <rPr>
        <sz val="9"/>
        <color rgb="FF000000"/>
        <rFont val="Calibri"/>
      </rPr>
      <t>e emissions (Scope 2 market-based)</t>
    </r>
  </si>
  <si>
    <r>
      <rPr>
        <sz val="9"/>
        <color rgb="FF000000"/>
        <rFont val="Calibri"/>
        <family val="2"/>
        <scheme val="minor"/>
      </rPr>
      <t>Indirect CO</t>
    </r>
    <r>
      <rPr>
        <vertAlign val="subscript"/>
        <sz val="11"/>
        <color rgb="FF000000"/>
        <rFont val="Calibri"/>
      </rPr>
      <t>2</t>
    </r>
    <r>
      <rPr>
        <sz val="9"/>
        <color rgb="FF000000"/>
        <rFont val="Calibri"/>
      </rPr>
      <t>e emissions (Scope 2 location-based)</t>
    </r>
  </si>
  <si>
    <r>
      <rPr>
        <sz val="9"/>
        <rFont val="Calibri"/>
        <family val="2"/>
        <scheme val="minor"/>
      </rPr>
      <t>Tonnes of CO</t>
    </r>
    <r>
      <rPr>
        <vertAlign val="subscript"/>
        <sz val="9"/>
        <rFont val="Calibri"/>
        <family val="2"/>
        <scheme val="minor"/>
      </rPr>
      <t>2</t>
    </r>
    <r>
      <rPr>
        <sz val="9"/>
        <rFont val="Calibri"/>
        <family val="2"/>
        <scheme val="minor"/>
      </rPr>
      <t>e</t>
    </r>
  </si>
  <si>
    <r>
      <rPr>
        <sz val="9"/>
        <color rgb="FF000000"/>
        <rFont val="Calibri"/>
        <family val="2"/>
        <scheme val="minor"/>
      </rPr>
      <t>Other indirect CO</t>
    </r>
    <r>
      <rPr>
        <vertAlign val="subscript"/>
        <sz val="9"/>
        <color rgb="FF000000"/>
        <rFont val="Calibri"/>
        <family val="2"/>
        <scheme val="minor"/>
      </rPr>
      <t>2</t>
    </r>
    <r>
      <rPr>
        <sz val="9"/>
        <color rgb="FF000000"/>
        <rFont val="Calibri"/>
        <family val="2"/>
        <scheme val="minor"/>
      </rPr>
      <t>e emission emissions (Scope 3 categories 1-14)</t>
    </r>
  </si>
  <si>
    <r>
      <rPr>
        <sz val="9"/>
        <color rgb="FF000000"/>
        <rFont val="Calibri"/>
        <family val="2"/>
        <scheme val="minor"/>
      </rPr>
      <t>Financed CO</t>
    </r>
    <r>
      <rPr>
        <vertAlign val="subscript"/>
        <sz val="11"/>
        <color rgb="FF000000"/>
        <rFont val="Calibri"/>
        <family val="2"/>
        <scheme val="minor"/>
      </rPr>
      <t>2</t>
    </r>
    <r>
      <rPr>
        <sz val="9"/>
        <color rgb="FF000000"/>
        <rFont val="Calibri"/>
        <family val="2"/>
        <scheme val="minor"/>
      </rPr>
      <t>e emissions (Scope 3 category 15)</t>
    </r>
  </si>
  <si>
    <r>
      <rPr>
        <sz val="9"/>
        <color rgb="FF000000"/>
        <rFont val="Calibri"/>
        <family val="2"/>
        <scheme val="minor"/>
      </rPr>
      <t>Tonnes of CO</t>
    </r>
    <r>
      <rPr>
        <vertAlign val="subscript"/>
        <sz val="11"/>
        <color rgb="FF000000"/>
        <rFont val="Calibri"/>
        <family val="2"/>
        <scheme val="minor"/>
      </rPr>
      <t>2</t>
    </r>
    <r>
      <rPr>
        <sz val="9"/>
        <color rgb="FF000000"/>
        <rFont val="Calibri"/>
        <family val="2"/>
        <scheme val="minor"/>
      </rPr>
      <t>e</t>
    </r>
  </si>
  <si>
    <r>
      <rPr>
        <sz val="9"/>
        <color rgb="FF000000"/>
        <rFont val="Calibri"/>
        <family val="2"/>
        <scheme val="minor"/>
      </rPr>
      <t>Financed CO</t>
    </r>
    <r>
      <rPr>
        <vertAlign val="subscript"/>
        <sz val="11"/>
        <color theme="1"/>
        <rFont val="Calibri"/>
        <family val="2"/>
        <scheme val="minor"/>
      </rPr>
      <t>2</t>
    </r>
    <r>
      <rPr>
        <sz val="9"/>
        <color rgb="FF000000"/>
        <rFont val="Calibri"/>
        <family val="2"/>
        <scheme val="minor"/>
      </rPr>
      <t>e footprint (Scope 3 category 15)</t>
    </r>
  </si>
  <si>
    <r>
      <rPr>
        <sz val="9"/>
        <color rgb="FF000000"/>
        <rFont val="Calibri"/>
        <family val="2"/>
        <scheme val="minor"/>
      </rPr>
      <t>Tonnes of CO</t>
    </r>
    <r>
      <rPr>
        <vertAlign val="subscript"/>
        <sz val="11"/>
        <color theme="1"/>
        <rFont val="Calibri"/>
        <family val="2"/>
        <scheme val="minor"/>
      </rPr>
      <t>2</t>
    </r>
    <r>
      <rPr>
        <sz val="9"/>
        <color rgb="FF000000"/>
        <rFont val="Calibri"/>
        <family val="2"/>
        <scheme val="minor"/>
      </rPr>
      <t>e/DKK mill.</t>
    </r>
  </si>
  <si>
    <r>
      <rPr>
        <b/>
        <sz val="9"/>
        <rFont val="Calibri"/>
        <family val="2"/>
        <scheme val="minor"/>
      </rPr>
      <t>Social conditions</t>
    </r>
  </si>
  <si>
    <r>
      <rPr>
        <sz val="9"/>
        <color rgb="FF000000"/>
        <rFont val="Calibri"/>
        <family val="2"/>
        <scheme val="minor"/>
      </rPr>
      <t>Full-time workforce</t>
    </r>
  </si>
  <si>
    <r>
      <rPr>
        <sz val="9"/>
        <color rgb="FF000000"/>
        <rFont val="Calibri"/>
        <family val="2"/>
        <scheme val="minor"/>
      </rPr>
      <t>FTE</t>
    </r>
  </si>
  <si>
    <r>
      <rPr>
        <sz val="9"/>
        <color rgb="FF000000"/>
        <rFont val="Calibri"/>
        <family val="2"/>
        <scheme val="minor"/>
      </rPr>
      <t>Customer satisfaction, Voxmeter, annual</t>
    </r>
  </si>
  <si>
    <r>
      <rPr>
        <sz val="9"/>
        <color rgb="FF000000"/>
        <rFont val="Calibri"/>
        <family val="2"/>
        <scheme val="minor"/>
      </rPr>
      <t>Rank</t>
    </r>
  </si>
  <si>
    <r>
      <rPr>
        <sz val="9"/>
        <color rgb="FF000000"/>
        <rFont val="Calibri"/>
        <family val="2"/>
        <scheme val="minor"/>
      </rPr>
      <t>CEM score</t>
    </r>
  </si>
  <si>
    <r>
      <rPr>
        <sz val="9"/>
        <color theme="1"/>
        <rFont val="Calibri"/>
        <family val="2"/>
        <scheme val="minor"/>
      </rPr>
      <t>Customer satisfaction after meeting</t>
    </r>
  </si>
  <si>
    <r>
      <rPr>
        <sz val="9"/>
        <color theme="1"/>
        <rFont val="Calibri"/>
        <family val="2"/>
        <scheme val="minor"/>
      </rPr>
      <t>NPS score 0-100</t>
    </r>
  </si>
  <si>
    <r>
      <rPr>
        <sz val="9"/>
        <color theme="1"/>
        <rFont val="Calibri"/>
        <family val="2"/>
        <scheme val="minor"/>
      </rPr>
      <t>Influx of customers (net)</t>
    </r>
  </si>
  <si>
    <r>
      <rPr>
        <sz val="9"/>
        <color rgb="FF000000"/>
        <rFont val="Calibri"/>
      </rPr>
      <t>Number</t>
    </r>
  </si>
  <si>
    <r>
      <rPr>
        <sz val="9"/>
        <color theme="1"/>
        <rFont val="Calibri"/>
        <family val="2"/>
        <scheme val="minor"/>
      </rPr>
      <t>Customer retention</t>
    </r>
  </si>
  <si>
    <r>
      <rPr>
        <sz val="9"/>
        <color rgb="FF000000"/>
        <rFont val="Calibri"/>
        <family val="2"/>
        <scheme val="minor"/>
      </rPr>
      <t>Gender diversity among full-time employees</t>
    </r>
  </si>
  <si>
    <r>
      <rPr>
        <sz val="9"/>
        <color rgb="FF000000"/>
        <rFont val="Calibri"/>
        <family val="2"/>
        <scheme val="minor"/>
      </rPr>
      <t>49/51</t>
    </r>
  </si>
  <si>
    <r>
      <rPr>
        <sz val="9"/>
        <color rgb="FF000000"/>
        <rFont val="Calibri"/>
        <family val="2"/>
        <scheme val="minor"/>
      </rPr>
      <t>59/41</t>
    </r>
  </si>
  <si>
    <r>
      <rPr>
        <sz val="9"/>
        <color rgb="FF000000"/>
        <rFont val="Calibri"/>
        <family val="2"/>
        <scheme val="minor"/>
      </rPr>
      <t>48/52</t>
    </r>
  </si>
  <si>
    <r>
      <rPr>
        <sz val="9"/>
        <color rgb="FF000000"/>
        <rFont val="Calibri"/>
        <family val="2"/>
        <scheme val="minor"/>
      </rPr>
      <t>Gender diversity among managers with staff responsibilities</t>
    </r>
  </si>
  <si>
    <r>
      <rPr>
        <sz val="9"/>
        <color rgb="FF000000"/>
        <rFont val="Calibri"/>
        <family val="2"/>
        <scheme val="minor"/>
      </rPr>
      <t>30/70</t>
    </r>
  </si>
  <si>
    <r>
      <rPr>
        <sz val="9"/>
        <color rgb="FF000000"/>
        <rFont val="Calibri"/>
        <family val="2"/>
        <scheme val="minor"/>
      </rPr>
      <t>32/68</t>
    </r>
  </si>
  <si>
    <r>
      <rPr>
        <sz val="9"/>
        <color rgb="FF000000"/>
        <rFont val="Calibri"/>
        <family val="2"/>
        <scheme val="minor"/>
      </rPr>
      <t>25/75</t>
    </r>
  </si>
  <si>
    <r>
      <rPr>
        <sz val="9"/>
        <color rgb="FF000000"/>
        <rFont val="Calibri"/>
        <family val="2"/>
        <scheme val="minor"/>
      </rPr>
      <t>Pay gap between genders</t>
    </r>
  </si>
  <si>
    <r>
      <rPr>
        <sz val="9"/>
        <color rgb="FF000000"/>
        <rFont val="Calibri"/>
        <family val="2"/>
        <scheme val="minor"/>
      </rPr>
      <t>Factor</t>
    </r>
  </si>
  <si>
    <r>
      <rPr>
        <sz val="9"/>
        <color rgb="FF000000"/>
        <rFont val="Calibri"/>
        <family val="2"/>
        <scheme val="minor"/>
      </rPr>
      <t>Average seniority</t>
    </r>
  </si>
  <si>
    <r>
      <rPr>
        <sz val="9"/>
        <color rgb="FF000000"/>
        <rFont val="Calibri"/>
        <family val="2"/>
        <scheme val="minor"/>
      </rPr>
      <t>Years</t>
    </r>
  </si>
  <si>
    <r>
      <rPr>
        <sz val="9"/>
        <color rgb="FF000000"/>
        <rFont val="Calibri"/>
        <family val="2"/>
        <scheme val="minor"/>
      </rPr>
      <t>Employee satisfaction measured by job satisfaction/loyalty</t>
    </r>
  </si>
  <si>
    <r>
      <rPr>
        <sz val="9"/>
        <color rgb="FF000000"/>
        <rFont val="Calibri"/>
        <family val="2"/>
        <scheme val="minor"/>
      </rPr>
      <t>0-100</t>
    </r>
  </si>
  <si>
    <r>
      <rPr>
        <sz val="9"/>
        <color rgb="FF000000"/>
        <rFont val="Calibri"/>
        <family val="2"/>
        <scheme val="minor"/>
      </rPr>
      <t>77/83</t>
    </r>
  </si>
  <si>
    <r>
      <rPr>
        <sz val="9"/>
        <color rgb="FF000000"/>
        <rFont val="Calibri"/>
        <family val="2"/>
        <scheme val="minor"/>
      </rPr>
      <t>77/-</t>
    </r>
  </si>
  <si>
    <r>
      <rPr>
        <sz val="9"/>
        <color rgb="FF000000"/>
        <rFont val="Calibri"/>
        <family val="2"/>
        <scheme val="minor"/>
      </rPr>
      <t>80/85</t>
    </r>
  </si>
  <si>
    <r>
      <rPr>
        <sz val="9"/>
        <color rgb="FF000000"/>
        <rFont val="Calibri"/>
        <family val="2"/>
        <scheme val="minor"/>
      </rPr>
      <t>Staff turnover rate</t>
    </r>
  </si>
  <si>
    <r>
      <rPr>
        <sz val="9"/>
        <color rgb="FF000000"/>
        <rFont val="Calibri"/>
        <family val="2"/>
        <scheme val="minor"/>
      </rPr>
      <t>Absenteeism due to sickness per employee</t>
    </r>
  </si>
  <si>
    <r>
      <rPr>
        <sz val="9"/>
        <color rgb="FF000000"/>
        <rFont val="Calibri"/>
        <family val="2"/>
        <scheme val="minor"/>
      </rPr>
      <t>Days/FTE</t>
    </r>
  </si>
  <si>
    <r>
      <rPr>
        <b/>
        <sz val="9"/>
        <rFont val="Calibri"/>
        <family val="2"/>
        <scheme val="minor"/>
      </rPr>
      <t xml:space="preserve">Governance and management </t>
    </r>
  </si>
  <si>
    <r>
      <rPr>
        <sz val="9"/>
        <color theme="1"/>
        <rFont val="Calibri"/>
        <family val="2"/>
        <scheme val="minor"/>
      </rPr>
      <t>Attendance at Board of Directors meetings</t>
    </r>
  </si>
  <si>
    <r>
      <rPr>
        <sz val="9"/>
        <color theme="1"/>
        <rFont val="Calibri"/>
        <family val="2"/>
        <scheme val="minor"/>
      </rPr>
      <t>Gender diversity on the Board</t>
    </r>
  </si>
  <si>
    <r>
      <rPr>
        <sz val="9"/>
        <color rgb="FF000000"/>
        <rFont val="Calibri"/>
        <family val="2"/>
        <scheme val="minor"/>
      </rPr>
      <t>46/54</t>
    </r>
  </si>
  <si>
    <r>
      <rPr>
        <sz val="9"/>
        <color rgb="FF000000"/>
        <rFont val="Calibri"/>
        <family val="2"/>
        <scheme val="minor"/>
      </rPr>
      <t>22/78</t>
    </r>
  </si>
  <si>
    <r>
      <rPr>
        <sz val="9"/>
        <color rgb="FF000000"/>
        <rFont val="Calibri"/>
        <family val="2"/>
        <scheme val="minor"/>
      </rPr>
      <t>0/100</t>
    </r>
  </si>
  <si>
    <r>
      <rPr>
        <sz val="9"/>
        <rFont val="Calibri"/>
        <family val="2"/>
        <scheme val="minor"/>
      </rPr>
      <t>Gender diversity in the Executive Management</t>
    </r>
  </si>
  <si>
    <r>
      <rPr>
        <sz val="9"/>
        <color rgb="FF000000"/>
        <rFont val="Calibri"/>
        <family val="2"/>
        <scheme val="minor"/>
      </rPr>
      <t>16.17/83.33</t>
    </r>
  </si>
  <si>
    <r>
      <rPr>
        <sz val="9"/>
        <color theme="1"/>
        <rFont val="Calibri"/>
        <family val="2"/>
        <scheme val="minor"/>
      </rPr>
      <t>Attendance at Sustainability Committee meetings</t>
    </r>
  </si>
  <si>
    <r>
      <rPr>
        <sz val="9"/>
        <color rgb="FF000000"/>
        <rFont val="Calibri"/>
        <family val="2"/>
      </rPr>
      <t>Pay gap between the CEO and employees</t>
    </r>
  </si>
  <si>
    <r>
      <rPr>
        <sz val="9"/>
        <color theme="1"/>
        <rFont val="Calibri"/>
        <family val="2"/>
        <scheme val="minor"/>
      </rPr>
      <t>Share of employees who have completed "anti-money laundering/anti-terrorism" certification</t>
    </r>
  </si>
  <si>
    <r>
      <rPr>
        <b/>
        <sz val="11"/>
        <color theme="0"/>
        <rFont val="Calibri"/>
        <family val="2"/>
        <scheme val="minor"/>
      </rPr>
      <t>ESG-nøgletal</t>
    </r>
  </si>
  <si>
    <r>
      <rPr>
        <b/>
        <sz val="9"/>
        <color theme="1"/>
        <rFont val="Calibri"/>
        <family val="2"/>
        <scheme val="minor"/>
      </rPr>
      <t>AL</t>
    </r>
  </si>
  <si>
    <r>
      <rPr>
        <b/>
        <sz val="9"/>
        <color theme="1"/>
        <rFont val="Calibri"/>
        <family val="2"/>
        <scheme val="minor"/>
      </rPr>
      <t>VB</t>
    </r>
  </si>
  <si>
    <r>
      <rPr>
        <sz val="9"/>
        <color rgb="FF000000"/>
        <rFont val="Calibri"/>
        <family val="2"/>
        <scheme val="minor"/>
      </rPr>
      <t xml:space="preserve">Samlet udlån til bolig på balancen </t>
    </r>
  </si>
  <si>
    <r>
      <rPr>
        <sz val="9"/>
        <color rgb="FF000000"/>
        <rFont val="Calibri"/>
        <family val="2"/>
        <scheme val="minor"/>
      </rPr>
      <t>Climate loans total volume</t>
    </r>
  </si>
  <si>
    <r>
      <rPr>
        <sz val="9"/>
        <color rgb="FF000000"/>
        <rFont val="Calibri"/>
        <family val="2"/>
        <scheme val="minor"/>
      </rPr>
      <t>Energy loans total volume</t>
    </r>
  </si>
  <si>
    <r>
      <rPr>
        <sz val="9"/>
        <color rgb="FF000000"/>
        <rFont val="Calibri"/>
        <family val="2"/>
        <scheme val="minor"/>
      </rPr>
      <t>ProvinsKlar total volume</t>
    </r>
  </si>
  <si>
    <r>
      <rPr>
        <sz val="9"/>
        <color rgb="FF000000"/>
        <rFont val="Calibri"/>
        <family val="2"/>
        <scheme val="minor"/>
      </rPr>
      <t>Mortgage deeds total volume</t>
    </r>
  </si>
  <si>
    <r>
      <rPr>
        <sz val="9"/>
        <color theme="1"/>
        <rFont val="Calibri"/>
        <family val="2"/>
        <scheme val="minor"/>
      </rPr>
      <t>BoligBonus udbetalt i alt til kunder med Totalkreditlån i banken</t>
    </r>
  </si>
  <si>
    <r>
      <rPr>
        <sz val="9"/>
        <color rgb="FF000000"/>
        <rFont val="Calibri"/>
        <family val="2"/>
        <scheme val="minor"/>
      </rPr>
      <t>KundeKroner, samlet rabat til kunder med Totalkreditlån i banken</t>
    </r>
  </si>
  <si>
    <r>
      <rPr>
        <sz val="9"/>
        <color rgb="FF000000"/>
        <rFont val="Calibri"/>
        <family val="2"/>
        <scheme val="minor"/>
      </rPr>
      <t>Total car loans and leasing services</t>
    </r>
  </si>
  <si>
    <r>
      <rPr>
        <sz val="9"/>
        <color theme="1"/>
        <rFont val="Calibri"/>
        <family val="2"/>
        <scheme val="minor"/>
      </rPr>
      <t>Grønt billån volumen</t>
    </r>
  </si>
  <si>
    <r>
      <rPr>
        <b/>
        <sz val="9"/>
        <color theme="0"/>
        <rFont val="Calibri"/>
        <family val="2"/>
        <scheme val="minor"/>
      </rPr>
      <t>Bæredygtig kapitalforvaltning</t>
    </r>
  </si>
  <si>
    <r>
      <rPr>
        <sz val="9"/>
        <color theme="1"/>
        <rFont val="Calibri"/>
        <family val="2"/>
        <scheme val="minor"/>
      </rPr>
      <t>Samlet AUM</t>
    </r>
  </si>
  <si>
    <r>
      <rPr>
        <sz val="9"/>
        <color rgb="FF000000"/>
        <rFont val="Calibri"/>
        <family val="2"/>
        <scheme val="minor"/>
      </rPr>
      <t>ESG-screenet andel af total AUM</t>
    </r>
  </si>
  <si>
    <r>
      <rPr>
        <sz val="9"/>
        <color theme="1"/>
        <rFont val="Calibri"/>
        <family val="2"/>
        <scheme val="minor"/>
      </rPr>
      <t>Svanemærket investeringsforening, AUM</t>
    </r>
  </si>
  <si>
    <r>
      <rPr>
        <b/>
        <sz val="9"/>
        <color theme="0"/>
        <rFont val="Calibri"/>
        <family val="2"/>
        <scheme val="minor"/>
      </rPr>
      <t>Bæredygtig egenbeholdning</t>
    </r>
  </si>
  <si>
    <r>
      <rPr>
        <sz val="9"/>
        <color rgb="FF000000"/>
        <rFont val="Calibri"/>
        <family val="2"/>
      </rPr>
      <t>Volume of investments in green bonds</t>
    </r>
  </si>
  <si>
    <r>
      <rPr>
        <sz val="9"/>
        <color theme="1"/>
        <rFont val="Calibri"/>
        <family val="2"/>
        <scheme val="minor"/>
      </rPr>
      <t>Direkte CO2e forbrug (Scope 1)</t>
    </r>
  </si>
  <si>
    <r>
      <rPr>
        <sz val="9"/>
        <color theme="1"/>
        <rFont val="Calibri"/>
        <family val="2"/>
        <scheme val="minor"/>
      </rPr>
      <t>Ton CO2e/FTE</t>
    </r>
  </si>
  <si>
    <r>
      <rPr>
        <sz val="9"/>
        <color rgb="FF000000"/>
        <rFont val="Calibri"/>
        <family val="2"/>
        <scheme val="minor"/>
      </rPr>
      <t>Indirekte CO2e forbrug (Scope 2)</t>
    </r>
  </si>
  <si>
    <r>
      <rPr>
        <sz val="9"/>
        <color theme="1"/>
        <rFont val="Calibri"/>
        <family val="2"/>
        <scheme val="minor"/>
      </rPr>
      <t>Vedvarende energiandel Scope 1 og 2</t>
    </r>
  </si>
  <si>
    <r>
      <rPr>
        <b/>
        <sz val="9"/>
        <color rgb="FF000000"/>
        <rFont val="Calibri"/>
        <charset val="1"/>
      </rPr>
      <t>Other indirect impacts (Scope 3)</t>
    </r>
  </si>
  <si>
    <r>
      <rPr>
        <sz val="9"/>
        <color rgb="FF000000"/>
        <rFont val="Calibri"/>
        <family val="2"/>
        <scheme val="minor"/>
      </rPr>
      <t>Finansieret CO2e-udledning udlån (Scope 3)</t>
    </r>
  </si>
  <si>
    <r>
      <rPr>
        <sz val="9"/>
        <color rgb="FF000000"/>
        <rFont val="Calibri"/>
        <family val="2"/>
        <scheme val="minor"/>
      </rPr>
      <t>Ton CO2e/mio. DKK</t>
    </r>
  </si>
  <si>
    <r>
      <rPr>
        <sz val="9"/>
        <color theme="1"/>
        <rFont val="Calibri"/>
        <family val="2"/>
        <scheme val="minor"/>
      </rPr>
      <t>Finansieret CO2e-udledning kunders investeringer (Scope 3)</t>
    </r>
  </si>
  <si>
    <r>
      <rPr>
        <sz val="9"/>
        <color rgb="FF000000"/>
        <rFont val="Calibri"/>
        <family val="2"/>
        <scheme val="minor"/>
      </rPr>
      <t>Finansieret CO2e-udledning egenbeholdning (Scope 3)</t>
    </r>
  </si>
  <si>
    <r>
      <rPr>
        <sz val="9"/>
        <color theme="1"/>
        <rFont val="Calibri"/>
        <family val="2"/>
        <scheme val="minor"/>
      </rPr>
      <t>Kønsdiversitet blandt ledere</t>
    </r>
  </si>
  <si>
    <r>
      <rPr>
        <b/>
        <sz val="11"/>
        <color theme="0"/>
        <rFont val="Calibri"/>
        <family val="2"/>
        <scheme val="minor"/>
      </rPr>
      <t>Impact Analyse</t>
    </r>
  </si>
  <si>
    <r>
      <rPr>
        <b/>
        <sz val="9"/>
        <color theme="1"/>
        <rFont val="Calibri"/>
        <family val="2"/>
        <scheme val="minor"/>
      </rPr>
      <t xml:space="preserve">
Baggrund og metode
</t>
    </r>
    <r>
      <rPr>
        <sz val="9"/>
        <color theme="1"/>
        <rFont val="Calibri"/>
        <family val="2"/>
        <scheme val="minor"/>
      </rPr>
      <t xml:space="preserve">Arbejdernes Landsbank har underskrevet FN's principper for ansvarlig bankdrift (PRB) og forpligtet sig til at implementere seks strategiske principper i bankens forretning og praksisser. Arbejdernes Landsbank anvender PRB som overordnet strategisk ramme omkring arbejdet med samfundsansvar og bæredygtighed. Et væsentligt skridt i implementeringen af PRB, er gennemførslen af en impact analyse, der identificerer de væsentligste positive såvel som negative impact områder samt kvantificere ét af dem.
Arbejdernes Landsbank har anvendt de FN udviklede værktøjer, Portfolio Impact Identification Tool og Investment Portfolio Impact Analysis Tool for henholdsvis udlån og investeringer. Begge værktøjer er udviklet for at supportere os som PRB-signatory i at kunne identificere væsentligste impact områder på tværs af bankens udlåns- og investeringsporteføljer - med henblik på at kunne øge de positive påvirkninger og nedbringe de negative påvirkninger gennem produkter, ydelser og rådgivning. Impact analysen består af følgende skridt:
</t>
    </r>
  </si>
  <si>
    <r>
      <rPr>
        <b/>
        <sz val="9"/>
        <color theme="0"/>
        <rFont val="Calibri"/>
        <family val="2"/>
        <scheme val="minor"/>
      </rPr>
      <t>1. Koncernens hovedaktiviteter (scope)</t>
    </r>
  </si>
  <si>
    <r>
      <rPr>
        <sz val="9"/>
        <color theme="1"/>
        <rFont val="Calibri"/>
        <family val="2"/>
        <scheme val="minor"/>
      </rPr>
      <t>Arbejdernes Landsbank koncernen er en landsdækkende bankkoncern, der alene opererer i Danmark. Koncernen tilbyder relevante og konkurrencedygtige finansielle produkter og ydelser kombineret med kompetent rådgivning til private, foreninger og små og mellemstore virksomheder.
Arbejdernes Landsbank koncernen har forretningsaktiviteter i Arbejdernes Landsbank samt datterselskaberne AL Finans og Vestjysk Bank. Sidstnævnte blev Arbejdernes Landsbank officiel majoritetsejer af i maj 2021, og i forlængelse heraf blev Arbejdernes Landsbank koncernen udpeget som systemisk vigtigt finansielt institut i juni 2021. De to banker i koncernen drives som to selvstændige banker med hver sit fokus og brand. Denne impact analyse omfatter forretningsomfang og aktiviteter i Arbejdernes Landsbank, AL Finans og Vestjysk Bank.
Hovedaktiviteter i koncernen omfatter:
- Bank-, bolig-, andelsbolig- og billån målrettet privatkunder
- Finansiering af virksomhedsaktiviteter samt leasing af biler og køretøjer målrettet erhvervskunder 
- Investeringsaktiviteter målrettet privatkunder, erhvervskunder og foreningskunder
- Investeringer af egenbeholdning</t>
    </r>
  </si>
  <si>
    <r>
      <rPr>
        <b/>
        <sz val="9"/>
        <color theme="1"/>
        <rFont val="Calibri"/>
        <family val="2"/>
        <scheme val="minor"/>
      </rPr>
      <t>Group</t>
    </r>
  </si>
  <si>
    <r>
      <rPr>
        <sz val="9"/>
        <color theme="1"/>
        <rFont val="Calibri"/>
        <family val="2"/>
      </rPr>
      <t>Privatkunder</t>
    </r>
  </si>
  <si>
    <r>
      <rPr>
        <sz val="9"/>
        <color theme="1"/>
        <rFont val="Calibri"/>
        <family val="2"/>
      </rPr>
      <t>Erhvervskunder</t>
    </r>
  </si>
  <si>
    <r>
      <rPr>
        <sz val="9"/>
        <color theme="1"/>
        <rFont val="Calibri"/>
        <family val="2"/>
      </rPr>
      <t>Foreninger</t>
    </r>
  </si>
  <si>
    <r>
      <rPr>
        <b/>
        <sz val="9"/>
        <color theme="1"/>
        <rFont val="Calibri"/>
        <family val="2"/>
      </rPr>
      <t>i alt</t>
    </r>
  </si>
  <si>
    <r>
      <rPr>
        <b/>
        <sz val="9"/>
        <color theme="0"/>
        <rFont val="Calibri"/>
        <family val="2"/>
        <scheme val="minor"/>
      </rPr>
      <t>2. Porteføljesammensætning (scale)</t>
    </r>
  </si>
  <si>
    <r>
      <rPr>
        <sz val="9"/>
        <color theme="1"/>
        <rFont val="Calibri"/>
        <family val="2"/>
        <scheme val="minor"/>
      </rPr>
      <t>Det omfattede forretningsomfang i impact analysen er opgjort pr. 31. december 2021 på udlånssiden og medio december 2021 på investeringssiden. Det omfattede forretningsomfang i impact analysen er valgt ud fra, at Arbejdernes Landsbank, AL Finans og Vestjysk Bank har en direkte adgang til eller direkte indflydelse på at påvirke sammensætningen af aktiviteterne. I afdækningen af forretningsomfang inkluderes det samlede udlån på balancen, investeringer på vegne af kunder og ejerkreds og investeringer af egenbeholdningen. Det omfattede forretningsomfang i analysen kan ikke sammenlignes med balancen i Arbejdernes Landsbank koncernens årsregnskab. Dette skyldes, at der i forretningsomfanget i analysen indgår udlån og investeringer, som ikke er balanceført hos Arbejdernes Landsbank, fx investeringer på vegne af vores kunder.</t>
    </r>
  </si>
  <si>
    <r>
      <rPr>
        <b/>
        <sz val="9"/>
        <color theme="0"/>
        <rFont val="Calibri"/>
        <family val="2"/>
        <scheme val="minor"/>
      </rPr>
      <t>Fordeling i procent</t>
    </r>
  </si>
  <si>
    <r>
      <rPr>
        <b/>
        <sz val="9"/>
        <color theme="1"/>
        <rFont val="Calibri"/>
        <family val="2"/>
        <scheme val="minor"/>
      </rPr>
      <t>Udlån i alt</t>
    </r>
  </si>
  <si>
    <r>
      <rPr>
        <b/>
        <sz val="9"/>
        <color theme="1"/>
        <rFont val="Calibri"/>
        <family val="2"/>
        <scheme val="minor"/>
      </rPr>
      <t>Private customers</t>
    </r>
  </si>
  <si>
    <r>
      <rPr>
        <b/>
        <sz val="9"/>
        <color theme="1"/>
        <rFont val="Calibri"/>
        <family val="2"/>
        <scheme val="minor"/>
      </rPr>
      <t xml:space="preserve">Erhverv </t>
    </r>
  </si>
  <si>
    <r>
      <rPr>
        <sz val="9"/>
        <color theme="1"/>
        <rFont val="Calibri"/>
        <family val="2"/>
        <scheme val="minor"/>
      </rPr>
      <t>Landbrug og fiskeri</t>
    </r>
  </si>
  <si>
    <r>
      <rPr>
        <sz val="9"/>
        <color theme="1"/>
        <rFont val="Calibri"/>
        <family val="2"/>
        <scheme val="minor"/>
      </rPr>
      <t>Fremstilling</t>
    </r>
  </si>
  <si>
    <r>
      <rPr>
        <sz val="9"/>
        <color theme="1"/>
        <rFont val="Calibri"/>
        <family val="2"/>
        <scheme val="minor"/>
      </rPr>
      <t>Elektricitet, gas, damp og air condition forsyning</t>
    </r>
  </si>
  <si>
    <r>
      <rPr>
        <sz val="9"/>
        <color theme="1"/>
        <rFont val="Calibri"/>
        <family val="2"/>
        <scheme val="minor"/>
      </rPr>
      <t>Konstruktion</t>
    </r>
  </si>
  <si>
    <r>
      <rPr>
        <sz val="9"/>
        <color theme="1"/>
        <rFont val="Calibri"/>
        <family val="2"/>
        <scheme val="minor"/>
      </rPr>
      <t>Engros- og detailsalg</t>
    </r>
  </si>
  <si>
    <r>
      <rPr>
        <sz val="9"/>
        <color theme="1"/>
        <rFont val="Calibri"/>
        <family val="2"/>
        <scheme val="minor"/>
      </rPr>
      <t>Transport og opbevaring</t>
    </r>
  </si>
  <si>
    <r>
      <rPr>
        <sz val="9"/>
        <color theme="1"/>
        <rFont val="Calibri"/>
        <family val="2"/>
        <scheme val="minor"/>
      </rPr>
      <t>Information and communication</t>
    </r>
  </si>
  <si>
    <r>
      <rPr>
        <sz val="9"/>
        <color theme="1"/>
        <rFont val="Calibri"/>
        <family val="2"/>
        <scheme val="minor"/>
      </rPr>
      <t>Financing and insurance</t>
    </r>
  </si>
  <si>
    <r>
      <rPr>
        <sz val="9"/>
        <color theme="1"/>
        <rFont val="Calibri"/>
        <family val="2"/>
        <scheme val="minor"/>
      </rPr>
      <t>Ejendomme</t>
    </r>
  </si>
  <si>
    <r>
      <rPr>
        <sz val="9"/>
        <color theme="1"/>
        <rFont val="Calibri"/>
        <family val="2"/>
        <scheme val="minor"/>
      </rPr>
      <t>Andre service aktiviteter</t>
    </r>
  </si>
  <si>
    <r>
      <rPr>
        <b/>
        <sz val="9"/>
        <color theme="1"/>
        <rFont val="Calibri"/>
        <family val="2"/>
        <scheme val="minor"/>
      </rPr>
      <t>Investering</t>
    </r>
  </si>
  <si>
    <r>
      <rPr>
        <sz val="9"/>
        <color theme="1"/>
        <rFont val="Calibri"/>
        <family val="2"/>
        <scheme val="minor"/>
      </rPr>
      <t>Investeringer på vegne af kunder*</t>
    </r>
  </si>
  <si>
    <r>
      <rPr>
        <b/>
        <sz val="9"/>
        <color theme="1"/>
        <rFont val="Calibri"/>
        <family val="2"/>
        <scheme val="minor"/>
      </rPr>
      <t>I alt</t>
    </r>
  </si>
  <si>
    <r>
      <rPr>
        <sz val="9"/>
        <color theme="1"/>
        <rFont val="Calibri"/>
        <family val="2"/>
        <scheme val="minor"/>
      </rPr>
      <t>* Omfatter beholdninger i koncernens puljer, fuldmagtsaftaler, AL-FormueInvest og AL-LetInvest.</t>
    </r>
  </si>
  <si>
    <r>
      <rPr>
        <b/>
        <sz val="9"/>
        <color theme="0"/>
        <rFont val="Calibri"/>
        <family val="2"/>
        <scheme val="minor"/>
      </rPr>
      <t>3. Identifikation af potentielle impact områder (impact)</t>
    </r>
  </si>
  <si>
    <r>
      <rPr>
        <sz val="9"/>
        <color theme="1"/>
        <rFont val="Calibri"/>
        <family val="2"/>
        <scheme val="minor"/>
      </rPr>
      <t xml:space="preserve">Til at kunne identificere hvilke impact områder, som koncernen hovedsageligt påvirker gennem sine forretningsaktiviteter, har vi anvendt FN's Portfolio Impact Identification Tool på udlånsdelen og Investment Portfolio Impact Analysis Tool på investeringsdelen. 
I Portfolio Impact Identification Tool og Investment Portfolio Impact Analysis Tool er brancher og lande tildelt forskellige grader af væsentlighed ift. impactområderne. Et impact område kan være væsentligt som følge af branchens effekt på impact området, men også som følge af aktivitetens omfang i koncernen.
</t>
    </r>
    <r>
      <rPr>
        <sz val="9"/>
        <rFont val="Calibri"/>
        <family val="2"/>
        <scheme val="minor"/>
      </rPr>
      <t xml:space="preserve">På udlånssiden har koncernen et forholdsvist stort antal privatkunder sammenlignet med antallet af erhvervskunder - ligesom langt hovedparten af bankens erhvervskunder er små og mellemstore virksomheder inden for forskellige brancher. Det betyder, at vi ved anvendelsen af Portfolio Impact Identification Tool får identificeret flere forskellige impact-områder. Herunder er "bolig", "Sundhed og sanitet” og "økonomisk sundhed og inklusion” blandt de potentielle positive impact områder. Blandt koncernens potentielle negative impact områder er "ressourceeffektivitet”, "klima" og "økonomisk sundhed og inklusion".
</t>
    </r>
    <r>
      <rPr>
        <sz val="9"/>
        <color theme="1"/>
        <rFont val="Calibri"/>
        <family val="2"/>
        <scheme val="minor"/>
      </rPr>
      <t xml:space="preserve">
På investeringssiden foretager koncernen investeringer på vegne af kunder og samt investeringer af koncernens egenbeholdning. Ved anvendelse af Investment Portfolio Impact Analysis Tool er "beskæftigelse", "økonomisk sundhed og inklusion" samt "bolig" blandt de positive impact-områder, mens de negative impact-områder tæller "ressourceeffektivitet, "økonomisk sundhed og inklusion" samt "klima".
Samlet set vurderer vi på baggrund af analysen, at impact områderne ”klima” og ”økonomisk sundhed og inklusion” er de mest signifikante impact områder. </t>
    </r>
  </si>
  <si>
    <r>
      <rPr>
        <b/>
        <sz val="9"/>
        <color theme="0"/>
        <rFont val="Calibri"/>
        <family val="2"/>
        <scheme val="minor"/>
      </rPr>
      <t>Impact: Udlån</t>
    </r>
  </si>
  <si>
    <r>
      <rPr>
        <b/>
        <sz val="9"/>
        <color theme="0"/>
        <rFont val="Calibri"/>
        <family val="2"/>
        <scheme val="minor"/>
      </rPr>
      <t>Impact: Investeringer</t>
    </r>
  </si>
  <si>
    <r>
      <rPr>
        <b/>
        <sz val="9"/>
        <color theme="0"/>
        <rFont val="Calibri"/>
        <family val="2"/>
        <scheme val="minor"/>
      </rPr>
      <t>4. Relevans til den kontekst, banken opererer i (context)</t>
    </r>
  </si>
  <si>
    <r>
      <rPr>
        <b/>
        <sz val="9"/>
        <color theme="1"/>
        <rFont val="Calibri"/>
        <family val="2"/>
        <scheme val="minor"/>
      </rPr>
      <t>Klima</t>
    </r>
    <r>
      <rPr>
        <sz val="9"/>
        <color theme="1"/>
        <rFont val="Calibri"/>
        <family val="2"/>
        <scheme val="minor"/>
      </rPr>
      <t xml:space="preserve">
I Danmark står klima højt på den politiske dagsorden og er blandt de absolut vigtigste temaer i relation til den bæredygtige udvikling af samfundet. 
I juni 2021 vedtog EU-Parlamentet EU's klimalov, der gør strategien ”The European Green Deal” og EU’s målsætning om klimaneutralitet fra 2050 juridisk bindende. EU vurderer bankerne og den finansielle sektor som værende blandt de mest centrale aktører, der kan bidrage til at sikre finansieringen af den bæredygtige udvikling og grønne omstilling af samfundet. Den finansielle sektor bliver allerede nu og vil de næste år blive reguleret yderligere, blandt andet som følge af The EU Taxonomy Regulation og fremtidige rapporteringskrav i forhold til EU's miljømål. 
I Danmark vedtog Folketinget i 2020 den danske klimalov, som betyder, at Danmark er juridisk forpligtet til at reducere sine drivhusgasemissioner med 70 procent i 2030 ift. 1990 og at sikre klimaneutralitet i senest 2050. Den danske regering ønsker, at Danmark skal tage internationalt lederskab for den grønne omstilling og har på den baggrund nedsat en række klimapartnerskaber med erhvervslivet, herunder Finanssektorens klimapartnerskab. Finanssektoren er ifølge den danske regering vigtig, fordi den grønne omstilling af samfundet og økonomien kræver massive investeringer, som blandt andet skal finansieres af den finansielle sektor. Finanssektorens klimapartnerskab har leveret en køreplan til regeringen for, hvordan partnerskabet kan bidrage til CO2e-reduktioner. 
Brancheforeningen Finans Danmark har derudover nedsat et 'Forum for Bæredygtig Finans', som er kommet med en række anbefalinger til, hvordan den finansielle sektor kan accelerere den bæredygtige omstilling af samfundet. Offentliggørelse af CO2e-aftryk og mål for fremtidige reduktioner er blandt anbefalingerne til den danske finansielle sektor.
</t>
    </r>
    <r>
      <rPr>
        <b/>
        <sz val="9"/>
        <color theme="1"/>
        <rFont val="Calibri"/>
        <family val="2"/>
        <scheme val="minor"/>
      </rPr>
      <t xml:space="preserve">Økonomisk sundhed og inklusion
</t>
    </r>
    <r>
      <rPr>
        <sz val="9"/>
        <color theme="1"/>
        <rFont val="Calibri"/>
        <family val="2"/>
        <scheme val="minor"/>
      </rPr>
      <t>Den danske velfærdsstat er med sit veletablerede sociale sikkerhedsnet, gratis uddannelse til alle og høj grad af ligestilling mellem mænd og kvinder et glimrende udgangspunkt for lige muligheder. Udsatte grupper i Danmark er dog stadig udsat for diskrimination og har ikke mulighed for at deltage i samfundet på lige fod med resten af befolkningen. Selvom uligheden i Danmark er relativt lav i et globalt perspektiv, er der stadig udfordringer og uligheder, der skal adresseres og rettes op på.</t>
    </r>
  </si>
  <si>
    <r>
      <rPr>
        <b/>
        <sz val="9"/>
        <color theme="0"/>
        <rFont val="Calibri"/>
        <family val="2"/>
        <scheme val="minor"/>
      </rPr>
      <t>5. Kvantifikation af impact område (salience)</t>
    </r>
  </si>
  <si>
    <r>
      <rPr>
        <sz val="9"/>
        <color rgb="FFFF0000"/>
        <rFont val="Calibri"/>
        <family val="2"/>
        <scheme val="minor"/>
      </rPr>
      <t xml:space="preserve">Arbejdernes Landsbank ønsker at foretage den første beregning af CO2e-udledningen på tværs af sine udlåns- og investeringsaktiviteter i 2021. Det skal ses som første skridt på vejen mod at kunne kvantificere et af de væsentligste negative impact områder for banken. </t>
    </r>
    <r>
      <rPr>
        <sz val="9"/>
        <color theme="1"/>
        <rFont val="Calibri"/>
        <family val="2"/>
        <scheme val="minor"/>
      </rPr>
      <t xml:space="preserve">
Finans Danmark har offentliggjort en model for beregning af CO2e på udlån og investeringer og har skabt et fælles rammeværk for, hvordan drivhusgasemissioner opgøres i den danske finansielle sektor. Arbejdernes Landsbank tager udgangspunkt i denne model.  
For at sikre ens regnemetoder og øget transparens og sammenlignelighed på tværs af sektoren har brancheorganisationen for Arbejdernes Landsbank, Spar Nord, Sydbank og Nykredit (Landsdækkende Banker) samt brancheorganisationen for danske lokale pengeinstitutter (LOPI) i 2021 bidraget til at skabe fælles regnskabspraksisser og konkrete regnemetoder for opgørelse af CO2e på tværs af bankerne. Arbejdernes Landsbank anvender disse regnskabspraksisser og konkrete regnemetoder i sin opgørelse af CO2e på udlån og investeringer.   </t>
    </r>
  </si>
  <si>
    <t>Se beregninger af bankens indirekte og direkte CO2e-udledning</t>
  </si>
  <si>
    <r>
      <rPr>
        <sz val="9"/>
        <color theme="1"/>
        <rFont val="Calibri"/>
        <family val="2"/>
        <scheme val="minor"/>
      </rPr>
      <t xml:space="preserve">
</t>
    </r>
    <r>
      <rPr>
        <b/>
        <sz val="9"/>
        <color theme="1"/>
        <rFont val="Calibri"/>
        <family val="2"/>
        <scheme val="minor"/>
      </rPr>
      <t>Background and method</t>
    </r>
    <r>
      <rPr>
        <sz val="9"/>
        <color theme="1"/>
        <rFont val="Calibri"/>
        <family val="2"/>
        <scheme val="minor"/>
      </rPr>
      <t xml:space="preserve">
Arbejdernes Landsbank has signed the UN Principles for Responsible Banking (PRB) and has committed itself to implementing six strategic principles in the Bank's business and practices. Arbejdernes Landsbank uses the PRB as an overall strategic framework in corporate social responsibility and sustainability. One of the most important steps in implementing the PRB is to conduct an impact analysis that identifies the most positive and negative impact areas, and quantify one of them.
Arbejdernes Landsbank has used the tools developed by the UN: Portfolio Impact Identification Tool and Portfolio Impact Analysis Tool to analyse the impacts of loans and investments, respectively. Both tools were developed to support us as a PRB signatory to identify important impact areas across the Bank's loan and investment portfolios in order to be able to increase positive impacts and reduce negative impacts through products, services and advisory services. The impact analysis consists of the following steps:
</t>
    </r>
  </si>
  <si>
    <r>
      <rPr>
        <sz val="9"/>
        <color theme="1"/>
        <rFont val="Calibri"/>
        <family val="2"/>
        <scheme val="minor"/>
      </rPr>
      <t>The Arbejdernes Landsbank Group is a nationwide banking group that only operates in Denmark. We offer relevant and competitive financial products and services combined with competent advisory services for private individuals, associations and small and medium-sized enterprises.
The Group has business activities in Arbejdernes Landsbank as well as in the subsidiaries AL Finans and Vestjysk Bank. Arbejdernes Landsbank became the official majority owner of Vestjysk Bank in May 2021, and following this the Arbejdernes Landsbank Group was designated as a systemically important financial institution in June 2021. The two banks in the Group are operated as two independent banks and brands. 
This impact analysis includes business scope and activities throughout the Group. The principle activities (scope) of the Group comprise:
- Bank loans, housing loans, cooperative housing loans and car loans for private customers
- Financing business activities as well as car and vehicle leasing for business customers 
- Investment activities for private customers, business customers and association customers
- Investments of own portfolio
The business activity (scale of exposure) in the impact analysis was calculated as at 31 December 2021 for lending activities and in mid-December 2021 for investment activities. Number of customers calculated as at 31 December 2021.</t>
    </r>
  </si>
  <si>
    <r>
      <rPr>
        <sz val="9"/>
        <color theme="1"/>
        <rFont val="Calibri"/>
        <family val="2"/>
        <scheme val="minor"/>
      </rPr>
      <t>The business activity in the impact analysis was selected on the basis that Arbejdernes Landsbank, AL Finans and Vestjysk Bank have direct influence on the composition of activities. The scale of business activity includes total loans on the balance sheet, investments on behalf of customers and owners and investments of the own portfolio. The business activity in the analysis cannot be compared with the balance sheet in the financial statements of the Arbejdernes Landsbank Group. This is because the business activity in the analysis includes loans and investments which are not entered in the accounting records of Arbejdernes Landsbank, for example, investments on behalf of our customers.
The business activity primarily consists of loans for private customers, which account for 42% broken down by e.g. loans for cars and housing. Loans for business customers account for 14% of the business activity and are broken down by loans for small and medium-sized enterprises in a number of different industries. Agriculture and fisheries, retail, financing and insurance as well as properties each account for more than 10% of the business portfolio. Investments on behalf of customers account for 21% of the business activity and are broken down by different asset classes and geographies, including primarily Danish and US shares in listed companies and Danish government bonds and mortgage-credit bonds. Investments in own portfolio account for 23% of the business activity and primarily consist of Danish corporate bonds, government bonds and mortgage-credit bonds.</t>
    </r>
  </si>
  <si>
    <r>
      <rPr>
        <sz val="9"/>
        <color theme="1"/>
        <rFont val="Calibri"/>
        <family val="2"/>
        <scheme val="minor"/>
      </rPr>
      <t>The business activity (scale of exposure) in the impact analysis was calculated as at 31 December 2021 for lending activities and in mid-December 2021 for investment activities.</t>
    </r>
  </si>
  <si>
    <r>
      <rPr>
        <b/>
        <sz val="9"/>
        <color theme="0"/>
        <rFont val="Calibri"/>
        <family val="2"/>
        <scheme val="minor"/>
      </rPr>
      <t xml:space="preserve">3. </t>
    </r>
    <r>
      <rPr>
        <b/>
        <sz val="9"/>
        <color theme="0"/>
        <rFont val="Calibri"/>
        <family val="2"/>
        <scheme val="minor"/>
      </rPr>
      <t>Relevance to the context in which the Group operates (Context)</t>
    </r>
  </si>
  <si>
    <r>
      <rPr>
        <sz val="9"/>
        <color theme="1"/>
        <rFont val="Calibri"/>
        <family val="2"/>
        <scheme val="minor"/>
      </rPr>
      <t>In Denmark – and in the EU – the climate is high on the political agenda. Folketinget (the Danish Parliament) has adopted a Climate Act and has placed Denmark under a legal obligation to reduce its greenhouse gas emissions by 70% in 2030 and to ensure climate-neutrality by 2050. The green transition requires fundamental changes in Danish society. The Climate Act specifies that the climate effort must take into account that a green transition is possible while maintaining a strong welfare society, where cohesion and social balance are secured.
The financial sector in the EU and in Denmark has been designated as one of the most important players in terms of ensuring fulfilment of the climate targets through financing and investments. The sector association "Forum for Sustainable Finance" under Finance Denmark recommends that the CO</t>
    </r>
    <r>
      <rPr>
        <vertAlign val="subscript"/>
        <sz val="9"/>
        <color theme="1"/>
        <rFont val="Calibri"/>
        <family val="2"/>
        <scheme val="minor"/>
      </rPr>
      <t>2</t>
    </r>
    <r>
      <rPr>
        <sz val="9"/>
        <color theme="1"/>
        <rFont val="Calibri"/>
        <family val="2"/>
        <scheme val="minor"/>
      </rPr>
      <t>e footprint and goals for future reductions of the Danish financial sector should be made public.
With its well-established social security net, free education for everyone and a certain level of equality between men and women, the Danish welfare state is an excellent starting point for equal opportunities.  However, there are still groups in Denmark who are exposed to discrimination and who do not have the possibility to participate in society on an equal footing with the rest of the population. Even though inequality in Denmark is relatively low in a global perspective, there are still challenges and inequalities to be addressed and corrected.</t>
    </r>
  </si>
  <si>
    <r>
      <rPr>
        <b/>
        <sz val="9"/>
        <color theme="0"/>
        <rFont val="Calibri"/>
        <family val="2"/>
        <scheme val="minor"/>
      </rPr>
      <t xml:space="preserve">4. </t>
    </r>
    <r>
      <rPr>
        <b/>
        <sz val="9"/>
        <color theme="0"/>
        <rFont val="Calibri"/>
        <family val="2"/>
        <scheme val="minor"/>
      </rPr>
      <t>Identification of potential impact areas (Impact)</t>
    </r>
  </si>
  <si>
    <r>
      <rPr>
        <sz val="9"/>
        <color theme="1"/>
        <rFont val="Calibri"/>
        <family val="2"/>
        <scheme val="minor"/>
      </rPr>
      <t>In order identify which impact areas the Group impacts most through its business activities, we have used the UN Portfolio Impact Identification Tool for loans and the Investment Portfolio Impact Analysis Tool for investments. 
In the Portfolio Impact Identification Tool and the Investment Portfolio Impact Analysis Tool, industries and countries have been given various degrees of significance in relation to the impact areas. An impact area can be significant as a result of the industry's effect on the impact area, but also as a result of the extent of activities in the Group.
In the lending area, the Group has a relatively large number of private customers compared with business customers – and most of the Bank's business customers are small and medium-sized enterprises within different industries. This means that we could identify several different impact areas by using the Portfolio Impact Identification Tool. "Housing", "Health and sanitation" and "Financial health and inclusion" are among the potential positive impact areas. The Group's potential negative impact areas include "Resource efficiency", "Climate" and "Financial health and inclusion".
In the investment area, the Group makes investments on behalf of customers as well as investments of the Group's own portfolio. When using the Investment Portfolio Impact Analysis Tool, "Employment", "Financial health and inclusion" and "Housing" are among the positive impact areas, whereas the negative impact areas include "Resource efficiency, "Financial health and inclusion" and "Climate".
Overall, we estimate that "Climate" and "Financial health and inclusion" are the most the significant impact areas for the Group.</t>
    </r>
  </si>
  <si>
    <r>
      <rPr>
        <b/>
        <sz val="9"/>
        <rFont val="Calibri"/>
        <family val="2"/>
        <scheme val="minor"/>
      </rPr>
      <t>Climate</t>
    </r>
    <r>
      <rPr>
        <sz val="9"/>
        <rFont val="Calibri"/>
        <family val="2"/>
        <scheme val="minor"/>
      </rPr>
      <t xml:space="preserve">
In 2021, we developed accounting policies and implemented calculations of financed CO</t>
    </r>
    <r>
      <rPr>
        <vertAlign val="subscript"/>
        <sz val="9"/>
        <rFont val="Calibri"/>
        <family val="2"/>
        <scheme val="minor"/>
      </rPr>
      <t>2</t>
    </r>
    <r>
      <rPr>
        <sz val="9"/>
        <rFont val="Calibri"/>
        <family val="2"/>
        <scheme val="minor"/>
      </rPr>
      <t>e emissions for both loans and investments. For loans in particular, there is some way to go before we have exact data on the level of CO</t>
    </r>
    <r>
      <rPr>
        <vertAlign val="subscript"/>
        <sz val="9"/>
        <rFont val="Calibri"/>
        <family val="2"/>
        <scheme val="minor"/>
      </rPr>
      <t>2</t>
    </r>
    <r>
      <rPr>
        <sz val="9"/>
        <rFont val="Calibri"/>
        <family val="2"/>
        <scheme val="minor"/>
      </rPr>
      <t xml:space="preserve">e released into the atmosphere. However, using a best-effort approach as well as specific and statistical data, we have reached an estimate which we believe to be true and accurate and to provide a good overview. In the report for 2022, we have included Vestjysk Bank in the calculations of financed emissions, so now we can estimate which business areas contribute to the largest financed emissions in the Group.
</t>
    </r>
    <r>
      <rPr>
        <b/>
        <sz val="9"/>
        <rFont val="Calibri"/>
        <family val="2"/>
        <scheme val="minor"/>
      </rPr>
      <t>Financial health and inclusion</t>
    </r>
    <r>
      <rPr>
        <sz val="9"/>
        <rFont val="Calibri"/>
        <family val="2"/>
        <scheme val="minor"/>
      </rPr>
      <t xml:space="preserve">
The Group identified the impact area "Financial health and inclusion" in 2022, and we are therefore not as far along in this area as we are in the impact area "Climate". In 2022, we mapped existing initiatives and key figures that can be used to assess the Group's performance. The initial investigation shows that the Group is already reporting on a number of relevant data, e.g. customer satisfaction, influx of customers and customer retention. Moreover, the investigation shows that, with its history as a responsible bank, Arbejdernes Landsbank has been launching initiatives for many years to support particularly vulnerable groups in society e.g. via education or access to financial products. In 2023, the Group will prepare a framework that can be used as baseline for specific objectives within the area. </t>
    </r>
  </si>
  <si>
    <r>
      <rPr>
        <u/>
        <sz val="9"/>
        <color theme="10"/>
        <rFont val="Calibri"/>
        <family val="2"/>
        <scheme val="minor"/>
      </rPr>
      <t>See calculations of the Group's indirect and direct CO</t>
    </r>
    <r>
      <rPr>
        <u/>
        <vertAlign val="subscript"/>
        <sz val="9"/>
        <color theme="10"/>
        <rFont val="Calibri"/>
        <family val="2"/>
        <scheme val="minor"/>
      </rPr>
      <t>2</t>
    </r>
    <r>
      <rPr>
        <u/>
        <sz val="9"/>
        <color theme="10"/>
        <rFont val="Calibri"/>
        <family val="2"/>
        <scheme val="minor"/>
      </rPr>
      <t>e emissions</t>
    </r>
  </si>
  <si>
    <r>
      <rPr>
        <u/>
        <sz val="9"/>
        <color theme="10"/>
        <rFont val="Calibri"/>
        <family val="2"/>
        <scheme val="minor"/>
      </rPr>
      <t>See key figures for the Group</t>
    </r>
  </si>
  <si>
    <r>
      <rPr>
        <b/>
        <sz val="11"/>
        <color theme="0"/>
        <rFont val="Calibri"/>
        <family val="2"/>
        <scheme val="minor"/>
      </rPr>
      <t>Article 8 of the EU Taxonomy Regulation</t>
    </r>
  </si>
  <si>
    <r>
      <rPr>
        <sz val="9"/>
        <color theme="1"/>
        <rFont val="Calibri"/>
        <family val="2"/>
        <scheme val="minor"/>
      </rPr>
      <t>As a financial undertaking and credit institution, Arbejdernes Landsbank has to draw up reports pursuant to Article 8 of the EU Taxonomy Regulation. The requirements and KPIs for financial undertakings are stated in the EU Taxonomy complementary Commission Delegated Regulation (EU) 2021/2178. Disclosure requirements for the period 1 January 2022 to 31 December 2023 are stated in Article 10(2) (transitional scheme). This transitional scheme only requires us to report whether or not the proportion of exposures on the balance sheet is covered by the Taxonomy Regulation (Taxonomy Eligible versus Taxonomy Non-Eligible). In other words, the report does not have to state whether the exposures concerned can qualify as sustainable according to the EU Taxonomy, but only whether these exposures have the potential to qualify as sustainable, see the EU technical screening criteria. 
We only have a little first-hand data in connection with this mandatory reporting, but, using a best-effort approach, we have calculated data based on the parameters shown in the table below. This year's statement should be seen as preparation prior to the more extensive mandatory reporting starting from 2024 about which of our exposures can be classified as sustainable under the EU Taxonomy (GAR).</t>
    </r>
  </si>
  <si>
    <r>
      <rPr>
        <b/>
        <sz val="9"/>
        <color rgb="FF000000"/>
        <rFont val="Calibri"/>
        <family val="2"/>
        <scheme val="minor"/>
      </rPr>
      <t>DKK mill.</t>
    </r>
  </si>
  <si>
    <r>
      <rPr>
        <b/>
        <sz val="9"/>
        <color rgb="FF000000"/>
        <rFont val="Calibri"/>
        <family val="2"/>
        <scheme val="minor"/>
      </rPr>
      <t>Share in % of assets covered</t>
    </r>
  </si>
  <si>
    <r>
      <rPr>
        <b/>
        <sz val="9"/>
        <color rgb="FF000000"/>
        <rFont val="Calibri"/>
        <family val="2"/>
        <scheme val="minor"/>
      </rPr>
      <t>Taxonomy Eligible</t>
    </r>
  </si>
  <si>
    <r>
      <rPr>
        <b/>
        <sz val="9"/>
        <color rgb="FF000000"/>
        <rFont val="Calibri"/>
        <family val="2"/>
        <scheme val="minor"/>
      </rPr>
      <t xml:space="preserve">Taxonomy Non-Eligible </t>
    </r>
  </si>
  <si>
    <r>
      <rPr>
        <b/>
        <sz val="9"/>
        <color rgb="FF000000"/>
        <rFont val="Calibri"/>
        <family val="2"/>
        <scheme val="minor"/>
      </rPr>
      <t>Assets covered</t>
    </r>
  </si>
  <si>
    <r>
      <rPr>
        <sz val="9"/>
        <color rgb="FF000000"/>
        <rFont val="Calibri"/>
        <family val="2"/>
        <scheme val="minor"/>
      </rPr>
      <t>Trading portfolio</t>
    </r>
  </si>
  <si>
    <r>
      <rPr>
        <sz val="9"/>
        <color rgb="FF000000"/>
        <rFont val="Calibri"/>
        <family val="2"/>
        <scheme val="minor"/>
      </rPr>
      <t xml:space="preserve">Interbank loans on demand </t>
    </r>
  </si>
  <si>
    <r>
      <rPr>
        <sz val="9"/>
        <color rgb="FF000000"/>
        <rFont val="Calibri"/>
        <family val="2"/>
        <scheme val="minor"/>
      </rPr>
      <t xml:space="preserve">Companies not covered by the NFRD </t>
    </r>
  </si>
  <si>
    <r>
      <rPr>
        <sz val="9"/>
        <color rgb="FF000000"/>
        <rFont val="Calibri"/>
        <family val="2"/>
        <scheme val="minor"/>
      </rPr>
      <t>Derivatives</t>
    </r>
  </si>
  <si>
    <r>
      <rPr>
        <sz val="9"/>
        <color rgb="FF000000"/>
        <rFont val="Calibri"/>
        <family val="2"/>
        <scheme val="minor"/>
      </rPr>
      <t>Central administrative authorities, central banks and supranational issuers</t>
    </r>
  </si>
  <si>
    <r>
      <rPr>
        <b/>
        <sz val="9"/>
        <color rgb="FF000000"/>
        <rFont val="Calibri"/>
        <family val="2"/>
        <scheme val="minor"/>
      </rPr>
      <t xml:space="preserve"> Arbejdernes Landsbank</t>
    </r>
  </si>
  <si>
    <r>
      <rPr>
        <b/>
        <sz val="9"/>
        <color rgb="FF000000"/>
        <rFont val="Calibri"/>
        <family val="2"/>
        <scheme val="minor"/>
      </rPr>
      <t xml:space="preserve"> AL Finans</t>
    </r>
  </si>
  <si>
    <r>
      <rPr>
        <b/>
        <sz val="9"/>
        <color theme="0"/>
        <rFont val="Calibri"/>
        <family val="2"/>
        <scheme val="minor"/>
      </rPr>
      <t>Annex XI qualitative disclosure requirements</t>
    </r>
  </si>
  <si>
    <r>
      <rPr>
        <sz val="9"/>
        <color theme="1"/>
        <rFont val="Calibri"/>
        <family val="2"/>
        <scheme val="minor"/>
      </rPr>
      <t xml:space="preserve">
</t>
    </r>
    <r>
      <rPr>
        <i/>
        <sz val="9"/>
        <color theme="1"/>
        <rFont val="Calibri"/>
        <family val="2"/>
        <scheme val="minor"/>
      </rPr>
      <t>Contextual information in support of the quantitative indicators, including the scope of the assets and activities covered by the KPIs, information on data sources and limitations.</t>
    </r>
  </si>
  <si>
    <r>
      <rPr>
        <b/>
        <sz val="9"/>
        <color rgb="FF000000"/>
        <rFont val="Calibri"/>
        <family val="2"/>
      </rPr>
      <t>How we have calculated eligibility</t>
    </r>
    <r>
      <rPr>
        <sz val="9"/>
        <color rgb="FF000000"/>
        <rFont val="Calibri"/>
        <family val="2"/>
      </rPr>
      <t xml:space="preserve"> 
Calculation of eligible and non-eligible exposures is based on the NACE code with which an exposure or a business customer has been registered. A prerequisite is that the exposure can be linked to an asset/activity. As Arbejdernes Landsbank does not apply NACE codes to identify customers' activity area, but industry codes, see DB07, the actual identification took place by mapping (converting) NACE codes in the EU Taxonomy Compass to Danish industry codes (link to the EU Taxonomy Compass: https://ec.europa.eu/sustainable-finance-taxonomy/documents/taxonomy.xlsx). The calculation covers the carrying amount of the exposure. 
</t>
    </r>
    <r>
      <rPr>
        <b/>
        <sz val="9"/>
        <color rgb="FF000000"/>
        <rFont val="Calibri"/>
        <family val="2"/>
      </rPr>
      <t>Calculation of non-eligible exposures</t>
    </r>
    <r>
      <rPr>
        <sz val="9"/>
        <color rgb="FF000000"/>
        <rFont val="Calibri"/>
        <family val="2"/>
      </rPr>
      <t xml:space="preserve">
The numerator for the calculation of non-eligible exposures in relation to eligible assets must be deducted from non-NFRD exposures, and therefore the KPI for the share of eligible and non-eligible exposures does not result in 1. 
</t>
    </r>
    <r>
      <rPr>
        <b/>
        <sz val="9"/>
        <color rgb="FF000000"/>
        <rFont val="Calibri"/>
        <family val="2"/>
      </rPr>
      <t>Assets covered</t>
    </r>
    <r>
      <rPr>
        <sz val="9"/>
        <color rgb="FF000000"/>
        <rFont val="Calibri"/>
        <family val="2"/>
      </rPr>
      <t xml:space="preserve">
Eligible assets are defined as the book value of the assets as at 31 December 2022 less exposures to central administrative authorities, central banks and supranational issuers as well as the trading portfolio. 
</t>
    </r>
    <r>
      <rPr>
        <b/>
        <sz val="9"/>
        <color rgb="FF000000"/>
        <rFont val="Calibri"/>
        <family val="2"/>
      </rPr>
      <t>Private customers</t>
    </r>
    <r>
      <rPr>
        <sz val="9"/>
        <color rgb="FF000000"/>
        <rFont val="Calibri"/>
        <family val="2"/>
      </rPr>
      <t xml:space="preserve"> 
Calculations of eligible exposures to private customers are based on whether the asset/activity financed by the exposure is registered with an NACE code, a corresponding property code or other relevant product classification. Specifically, exposures that meet the product types housing loans and car loans have been included as eligible. These activities are covered by Annex 1 and Annex 2 to the Commission Delegated Regulation ((EU) 2021/2139). Link: https://eur-lex.europa.eu/legal-content/EN/TXT/PDF/?uri=CELEX:32021R2139&amp;from=EN) and are stated in the EU Taxonomy Compass – Acquisition and ownership of buildings (L68) as well as Operation of personal mobility devices, cycle logistics (N77.11, N77.21), respectively.  All other loans to private customers are counted as non-eligible. 
</t>
    </r>
    <r>
      <rPr>
        <b/>
        <sz val="9"/>
        <color rgb="FF000000"/>
        <rFont val="Calibri"/>
        <family val="2"/>
      </rPr>
      <t>Business customers</t>
    </r>
    <r>
      <rPr>
        <sz val="9"/>
        <color rgb="FF000000"/>
        <rFont val="Calibri"/>
        <family val="2"/>
      </rPr>
      <t xml:space="preserve"> 
The calculation is based on exposures to NFRD companies, which are defined as companies with more than 500 employees, and which are subject to the EU Non-Financial Reporting Directive (NFRD). Only exposures to NFRD companies on which we have first-hand data, and whose sector and activity are covered by the EU Taxonomy Compass, can be classified as eligible, see Frequently asked Questions to the European Commission of December 2021. In connection with this second mandatory reporting, we have no first-hand data on exposures to NFRD companies, which means that no corporate exposures are classified as eligible.</t>
    </r>
  </si>
  <si>
    <r>
      <rPr>
        <sz val="9"/>
        <color theme="1"/>
        <rFont val="Calibri"/>
        <family val="2"/>
        <scheme val="minor"/>
      </rPr>
      <t xml:space="preserve">
</t>
    </r>
    <r>
      <rPr>
        <i/>
        <sz val="9"/>
        <color theme="1"/>
        <rFont val="Calibri"/>
        <family val="2"/>
        <scheme val="minor"/>
      </rPr>
      <t xml:space="preserve">Explanations of the nature and objectives of Taxonomy-aligned economic activities and the evolution of the Taxonomy-aligned economic activities over time, starting from the second year of implementation, distinguishing between business-related and methodological and data-related elements. </t>
    </r>
  </si>
  <si>
    <r>
      <rPr>
        <sz val="9"/>
        <color theme="1"/>
        <rFont val="Calibri"/>
        <family val="2"/>
        <scheme val="minor"/>
      </rPr>
      <t xml:space="preserve">
N/A</t>
    </r>
  </si>
  <si>
    <r>
      <rPr>
        <sz val="9"/>
        <color theme="1"/>
        <rFont val="Calibri"/>
        <family val="2"/>
        <scheme val="minor"/>
      </rPr>
      <t xml:space="preserve">
</t>
    </r>
    <r>
      <rPr>
        <i/>
        <sz val="9"/>
        <color theme="1"/>
        <rFont val="Calibri"/>
        <family val="2"/>
        <scheme val="minor"/>
      </rPr>
      <t xml:space="preserve">Description of the compliance with Regulation (EU) 2020/852 in the financial undertaking's business strategy, product design processes and engagement with clients and counterparties. </t>
    </r>
  </si>
  <si>
    <r>
      <rPr>
        <sz val="9"/>
        <color theme="1"/>
        <rFont val="Calibri"/>
        <family val="2"/>
        <scheme val="minor"/>
      </rPr>
      <t>Sustainability is part of the Group's business strategy and focus. Our sustainability strategy has been implemented in the Group's "Policy on corporate social responsibility and sustainability", and sustainability has been integrated into our "Credit policy" as well as in our "Policy on responsible investment and integration of sustainability risks" and "Policy on integration of sustainability risks".  
The Group offers financing aimed at initiatives that contribute to the green transition (e.g. climate loans to finance energy renovation in private homes and financing of renewable energy as well as loans for electric cars and plug-in hybrid cars) and investment products with focus on sustainability (e.g. an ecolabelled investment association). Furthermore, Arbejdernes Landsbank invests its own portfolio in sectors and Taxonomy eligible activities, e.g. in green mortgage-credit bonds.
When developing new products and services at the Bank, we actively address risks in a number of important areas – including operational, credit, liquidity and reputational risks – and we consider the importance of the product or the service for sustainability. We believe that the ability to offer customers responsible and sustainable products and services will be one of the most important competitive elements in the future, and therefore sustainability has a positive weighting in the product approval process.</t>
    </r>
  </si>
  <si>
    <r>
      <rPr>
        <sz val="9"/>
        <color theme="1"/>
        <rFont val="Calibri"/>
        <family val="2"/>
        <scheme val="minor"/>
      </rPr>
      <t xml:space="preserve">
</t>
    </r>
    <r>
      <rPr>
        <i/>
        <sz val="9"/>
        <color theme="1"/>
        <rFont val="Calibri"/>
        <family val="2"/>
        <scheme val="minor"/>
      </rPr>
      <t>For credit institutions that are not required to disclose quantitative information for trading exposures, qualitative information on the alignment of trading portfolios with Regulation (EU) 2020/852, including overall composition, trends observed, objectives and policy.</t>
    </r>
  </si>
  <si>
    <r>
      <rPr>
        <sz val="9"/>
        <color theme="1"/>
        <rFont val="Calibri"/>
        <family val="2"/>
        <scheme val="minor"/>
      </rPr>
      <t>Arbejdernes Landsbank's trading portfolio consists of the Bank's own resources (own portfolio) and resources that we invest to service the Bank's customers on the financial markets. 
By far the majority of Arbejdernes Landsbank's trading portfolio is made up of our own portfolio (approx. 99%). Our investment policy for the own portfolio is to invest in worthy purposes that live up to the Group's credit policy. Among other things, this means that the own portfolio does not finance companies or activities that harm the environment. Nor is the own portfolio invested in nuclear weapons, cluster bombs or landmines. Moreover, ESG and sustainability are integrated in the investment strategy for the own portfolio and have a positive weighting in the selection process and in the investment decision, and our ambition is to increase the share of sustainable investments in the total portfolio. For instance, Arbejdernes Landsbank invests in several companies with social and environmental purposes and activities.
A considerably smaller part of Arbejdernes Landsbank's trading portfolio (approx. 1%) is invested on the basis of a market-neutral strategy and consists of securities that are traded day-to-day to offer our customers a large range of investment opportunities based on their needs and requests.</t>
    </r>
  </si>
  <si>
    <r>
      <rPr>
        <sz val="9"/>
        <color theme="1"/>
        <rFont val="Calibri"/>
        <family val="2"/>
        <scheme val="minor"/>
      </rPr>
      <t xml:space="preserve">
</t>
    </r>
    <r>
      <rPr>
        <i/>
        <sz val="9"/>
        <color theme="1"/>
        <rFont val="Calibri"/>
        <family val="2"/>
        <scheme val="minor"/>
      </rPr>
      <t xml:space="preserve">Additional or complementary information in support of the financial undertaking's strategies and the weight of the financing of Taxonomy-aligned economic activities in their overall activity. </t>
    </r>
  </si>
  <si>
    <r>
      <rPr>
        <sz val="9"/>
        <color theme="1"/>
        <rFont val="Calibri"/>
        <family val="2"/>
        <scheme val="minor"/>
      </rPr>
      <t>An overall objective in Arbejdernes Landsbank's sustainability strategy is to increase the share of financing of and investments in Taxonomy-aligned activities. The Arbejdernes Landsbank Group has established a governance structure to ensure that the sustainability strategy is implemented. 
The Board of Directors has approved the "Policy on corporate social responsibility and sustainability" that determines the framework for this work. Arbejdernes Landsbank's Sustainability Committee has managerial responsibility for the strategy and for implementing the corporate social responsibility policy across business areas and units. The CEO of Arbejdernes Landsbank is the chairman of the Sustainability Committee, which includes the entire Executive Management.</t>
    </r>
  </si>
  <si>
    <r>
      <rPr>
        <sz val="11"/>
        <color theme="1"/>
        <rFont val="Calibri"/>
        <family val="2"/>
        <scheme val="minor"/>
      </rPr>
      <t xml:space="preserve">                                                                                                                                                                                                                                                                                                                                                                                                                                                                                                                                     </t>
    </r>
  </si>
  <si>
    <r>
      <rPr>
        <sz val="9"/>
        <color rgb="FF000000"/>
        <rFont val="Calibri"/>
        <family val="2"/>
        <scheme val="minor"/>
      </rPr>
      <t>Climate loans granted</t>
    </r>
  </si>
  <si>
    <r>
      <rPr>
        <sz val="9"/>
        <color rgb="FF000000"/>
        <rFont val="Calibri"/>
        <family val="2"/>
        <scheme val="minor"/>
      </rPr>
      <t>Climate loans increase</t>
    </r>
  </si>
  <si>
    <r>
      <rPr>
        <sz val="9"/>
        <color rgb="FF000000"/>
        <rFont val="Calibri"/>
        <family val="2"/>
        <scheme val="minor"/>
      </rPr>
      <t>Energy loans granted</t>
    </r>
  </si>
  <si>
    <r>
      <rPr>
        <sz val="9"/>
        <color rgb="FF000000"/>
        <rFont val="Calibri"/>
        <family val="2"/>
        <scheme val="minor"/>
      </rPr>
      <t>Energy loans increase</t>
    </r>
  </si>
  <si>
    <r>
      <rPr>
        <sz val="9"/>
        <color theme="1"/>
        <rFont val="Calibri"/>
        <family val="2"/>
        <scheme val="minor"/>
      </rPr>
      <t>ProvinsKlar loans granted</t>
    </r>
  </si>
  <si>
    <r>
      <rPr>
        <sz val="9"/>
        <color rgb="FF000000"/>
        <rFont val="Calibri"/>
        <family val="2"/>
        <scheme val="minor"/>
      </rPr>
      <t xml:space="preserve">ProvinsKlar volume increase </t>
    </r>
  </si>
  <si>
    <r>
      <rPr>
        <b/>
        <sz val="9"/>
        <color rgb="FF000000"/>
        <rFont val="Calibri"/>
        <family val="2"/>
      </rPr>
      <t>N/A</t>
    </r>
  </si>
  <si>
    <r>
      <rPr>
        <b/>
        <sz val="9"/>
        <color theme="1"/>
        <rFont val="Calibri"/>
        <family val="2"/>
        <scheme val="minor"/>
      </rPr>
      <t>2023 target</t>
    </r>
  </si>
  <si>
    <r>
      <rPr>
        <sz val="9"/>
        <color rgb="FF000000"/>
        <rFont val="Calibri"/>
        <family val="2"/>
        <scheme val="minor"/>
      </rPr>
      <t>Total car loans</t>
    </r>
  </si>
  <si>
    <r>
      <rPr>
        <sz val="9"/>
        <color rgb="FF000000"/>
        <rFont val="Calibri"/>
        <family val="2"/>
        <scheme val="minor"/>
      </rPr>
      <t xml:space="preserve">Share of total car loans and leasing services represented by loans for electric and plug-in hybrid cars </t>
    </r>
  </si>
  <si>
    <r>
      <rPr>
        <sz val="9"/>
        <color rgb="FF000000"/>
        <rFont val="Calibri"/>
        <family val="2"/>
        <scheme val="minor"/>
      </rPr>
      <t>Electric and plug-in hybrid car loans granted</t>
    </r>
  </si>
  <si>
    <r>
      <rPr>
        <sz val="9"/>
        <color rgb="FF000000"/>
        <rFont val="Calibri"/>
        <family val="2"/>
        <scheme val="minor"/>
      </rPr>
      <t>Electric and plug-in hybrid car loans volume</t>
    </r>
  </si>
  <si>
    <r>
      <rPr>
        <sz val="9"/>
        <color rgb="FF000000"/>
        <rFont val="Calibri"/>
        <family val="2"/>
        <scheme val="minor"/>
      </rPr>
      <t>Electric and plug-in hybrid car loans volume increase</t>
    </r>
  </si>
  <si>
    <r>
      <rPr>
        <b/>
        <sz val="11"/>
        <color theme="0"/>
        <rFont val="Calibri"/>
        <family val="2"/>
        <scheme val="minor"/>
      </rPr>
      <t>Investments on behalf of customers</t>
    </r>
  </si>
  <si>
    <r>
      <rPr>
        <sz val="9"/>
        <color theme="1"/>
        <rFont val="Calibri"/>
        <family val="2"/>
        <scheme val="minor"/>
      </rPr>
      <t>Total AUM</t>
    </r>
  </si>
  <si>
    <r>
      <rPr>
        <sz val="9"/>
        <color theme="1"/>
        <rFont val="Calibri"/>
        <family val="2"/>
        <scheme val="minor"/>
      </rPr>
      <t xml:space="preserve">Share of AUM with sustainable focus (according to Article 8 of the SFDR) </t>
    </r>
  </si>
  <si>
    <r>
      <rPr>
        <sz val="9"/>
        <color theme="1"/>
        <rFont val="Calibri"/>
        <family val="2"/>
        <scheme val="minor"/>
      </rPr>
      <t>Ecolabelled investments, AUM</t>
    </r>
  </si>
  <si>
    <r>
      <rPr>
        <b/>
        <sz val="9"/>
        <color rgb="FF000000"/>
        <rFont val="Calibri"/>
        <family val="2"/>
      </rPr>
      <t>Total AUM:</t>
    </r>
    <r>
      <rPr>
        <sz val="9"/>
        <color rgb="FF000000"/>
        <rFont val="Calibri"/>
        <family val="2"/>
      </rPr>
      <t xml:space="preserve"> Constitutes assets under management, in practice total AUM constitutes the total volume of the Bank's discretionary investment agreements.
</t>
    </r>
    <r>
      <rPr>
        <b/>
        <sz val="9"/>
        <color rgb="FF000000"/>
        <rFont val="Calibri"/>
        <family val="2"/>
      </rPr>
      <t>ESG screened portfolio:</t>
    </r>
    <r>
      <rPr>
        <sz val="9"/>
        <color rgb="FF000000"/>
        <rFont val="Calibri"/>
        <family val="2"/>
      </rPr>
      <t xml:space="preserve"> Constitutes own investments in shares and credit bonds as well as investment associations with a defined ESG policy. This key figure does not include self-managed Danish bonds and parts of alternative investments, as we are awaiting implementation of a formal internal process for Danish bonds. The method for calculating the key figure was changed from 2022 and figures for 2021 and 2020 were recalculated according to the new method.
</t>
    </r>
    <r>
      <rPr>
        <b/>
        <sz val="9"/>
        <color rgb="FF000000"/>
        <rFont val="Calibri"/>
        <family val="2"/>
      </rPr>
      <t>Investments with sustainable focus (according to Article 8):</t>
    </r>
    <r>
      <rPr>
        <sz val="9"/>
        <color rgb="FF000000"/>
        <rFont val="Calibri"/>
        <family val="2"/>
      </rPr>
      <t xml:space="preserve"> Constitutes investment products categorised as Article 8 products pursuant to the EU Disclosure Regulation, and underlying investment associations/funds in our portfolio of investment products categorised as Article 8 associations/funds. Individual shares, individual credit bonds, parts of alternative investments and self-managed Danish bonds are not currently categorised as Article 8 products, and therefore 2021 figures have been adjusted from previous reporting.                                            
</t>
    </r>
    <r>
      <rPr>
        <b/>
        <sz val="9"/>
        <color rgb="FF000000"/>
        <rFont val="Calibri"/>
        <family val="2"/>
      </rPr>
      <t xml:space="preserve">Ecolabelled investments, AUM </t>
    </r>
    <r>
      <rPr>
        <sz val="9"/>
        <color rgb="FF000000"/>
        <rFont val="Calibri"/>
        <family val="2"/>
      </rPr>
      <t xml:space="preserve">Constitutes investments awarded the Nordic Ecolabel. Specifically, this comprises Arbejdernes Landsbank's own ecolabelled investment association </t>
    </r>
    <r>
      <rPr>
        <i/>
        <sz val="9"/>
        <color rgb="FF000000"/>
        <rFont val="Calibri"/>
        <family val="2"/>
      </rPr>
      <t>AL Invest Udenlandske Aktier Etisk</t>
    </r>
    <r>
      <rPr>
        <sz val="9"/>
        <color rgb="FF000000"/>
        <rFont val="Calibri"/>
        <family val="2"/>
      </rPr>
      <t xml:space="preserve"> for capital-management customers, as well as other underlying investment associations/funds in our portfolio of investment products awarded the Nordic Ecolabel. At the end of 2022, Arbejdernes Landsbank offered five ecolabelled funds as an integrated part of the Bank's investment products. </t>
    </r>
  </si>
  <si>
    <r>
      <rPr>
        <sz val="9"/>
        <color rgb="FF000000"/>
        <rFont val="Calibri"/>
        <family val="2"/>
        <scheme val="minor"/>
      </rPr>
      <t xml:space="preserve">Key figures for total own portfolio	</t>
    </r>
  </si>
  <si>
    <r>
      <rPr>
        <b/>
        <sz val="11"/>
        <rFont val="Calibri"/>
        <family val="2"/>
        <scheme val="minor"/>
      </rPr>
      <t>Group climate accounts 2022</t>
    </r>
  </si>
  <si>
    <r>
      <rPr>
        <b/>
        <sz val="9"/>
        <rFont val="Calibri"/>
        <family val="2"/>
        <scheme val="minor"/>
      </rPr>
      <t>Background</t>
    </r>
    <r>
      <rPr>
        <sz val="9"/>
        <rFont val="Calibri"/>
        <family val="2"/>
        <scheme val="minor"/>
      </rPr>
      <t xml:space="preserve">
Measuring and reporting CO</t>
    </r>
    <r>
      <rPr>
        <vertAlign val="subscript"/>
        <sz val="9"/>
        <rFont val="Calibri"/>
        <family val="2"/>
        <scheme val="minor"/>
      </rPr>
      <t>2</t>
    </r>
    <r>
      <rPr>
        <sz val="9"/>
        <rFont val="Calibri"/>
        <family val="2"/>
        <scheme val="minor"/>
      </rPr>
      <t>e contributes to openness about the Group's total emissions, and is a prerequisite for setting long-term climate targets and aligning the Group's business activities and internal operations with the Paris Agreement. The 2022 reporting includes data on Arbejdernes Landsbank, AL Finans and Vestjysk Bank. CO</t>
    </r>
    <r>
      <rPr>
        <vertAlign val="subscript"/>
        <sz val="9"/>
        <rFont val="Calibri"/>
        <family val="2"/>
        <scheme val="minor"/>
      </rPr>
      <t>2</t>
    </r>
    <r>
      <rPr>
        <sz val="9"/>
        <rFont val="Calibri"/>
        <family val="2"/>
        <scheme val="minor"/>
      </rPr>
      <t>e calculations are estimated using a best-effort approach and include specific data as well as statistical data. The calculation should therefore be seen as an estimate.
The climate accounts have been prepared with outset in the GHG Protocol (Greenhouse Gas Protocol); a standard for calculating greenhouse gas emissions. According to the GHG Protocol, climate accounts should be prepared based on a division between direct and indirect emissions. Direct emissions include the Group's own emissions from sources owned or controlled by the Group, e.g. cars (scope 1). Indirect emissions primarily include the Group's financed emissions (scope 3 category 15), i.e. the secondary CO</t>
    </r>
    <r>
      <rPr>
        <vertAlign val="subscript"/>
        <sz val="9"/>
        <rFont val="Calibri"/>
        <family val="2"/>
        <scheme val="minor"/>
      </rPr>
      <t>2</t>
    </r>
    <r>
      <rPr>
        <sz val="9"/>
        <rFont val="Calibri"/>
        <family val="2"/>
        <scheme val="minor"/>
      </rPr>
      <t>e effects of the companies or assets the Group finances or invests in. Furthermore, indirect emissions are calculated for electricity and heating consumption in our internal operations (scope 2). Other indirect emissions are calculated for a number of categories for internal operations, e.g. procurement of fixtures and equipment and stationery, employee transport and use of IT services (scope 3).
We use Finance Denmark's framework and model to calculate financed CO</t>
    </r>
    <r>
      <rPr>
        <vertAlign val="subscript"/>
        <sz val="9"/>
        <rFont val="Calibri"/>
        <family val="2"/>
        <scheme val="minor"/>
      </rPr>
      <t>2</t>
    </r>
    <r>
      <rPr>
        <sz val="9"/>
        <rFont val="Calibri"/>
        <family val="2"/>
        <scheme val="minor"/>
      </rPr>
      <t>e emissions. Business activity for the calculations, sources of data and quality of data are described below.  Increasing the share of specific data for such calculations will continue to be an action area for us, and we are constantly improving data and accounting policies. The quality of data for the individual classes of assets is stated at the bottom of this tab. In the lending area, consumer loans, consumer credits and boat loans from Arbejdernes Landsbank and Vestjysk Bank, and loans for motorcycles, caravans and factoring from AL Finans are not included in the CO</t>
    </r>
    <r>
      <rPr>
        <vertAlign val="subscript"/>
        <sz val="9"/>
        <rFont val="Calibri"/>
        <family val="2"/>
        <scheme val="minor"/>
      </rPr>
      <t>2</t>
    </r>
    <r>
      <rPr>
        <sz val="9"/>
        <rFont val="Calibri"/>
        <family val="2"/>
        <scheme val="minor"/>
      </rPr>
      <t>e calculation. In the investment area, ship credits, government bonds and cash are not included in the CO</t>
    </r>
    <r>
      <rPr>
        <vertAlign val="subscript"/>
        <sz val="9"/>
        <rFont val="Calibri"/>
        <family val="2"/>
        <scheme val="minor"/>
      </rPr>
      <t>2</t>
    </r>
    <r>
      <rPr>
        <sz val="9"/>
        <rFont val="Calibri"/>
        <family val="2"/>
        <scheme val="minor"/>
      </rPr>
      <t>e calculation. This is because there are no data and calculation methods for such classes of assets.</t>
    </r>
  </si>
  <si>
    <r>
      <rPr>
        <b/>
        <sz val="9"/>
        <color theme="1"/>
        <rFont val="Calibri"/>
        <family val="2"/>
      </rPr>
      <t>The Group's total CO</t>
    </r>
    <r>
      <rPr>
        <b/>
        <vertAlign val="subscript"/>
        <sz val="9"/>
        <color rgb="FF000000"/>
        <rFont val="Calibri"/>
        <family val="2"/>
        <charset val="1"/>
      </rPr>
      <t>2</t>
    </r>
    <r>
      <rPr>
        <b/>
        <sz val="9"/>
        <color rgb="FF000000"/>
        <rFont val="Calibri"/>
        <family val="2"/>
        <charset val="1"/>
      </rPr>
      <t>e emissions (Arbejdernes Landsbank, AL Finans and Vestjysk Bank)</t>
    </r>
  </si>
  <si>
    <r>
      <rPr>
        <sz val="11"/>
        <color rgb="FF000000"/>
        <rFont val="Calibri"/>
        <charset val="1"/>
      </rPr>
      <t> </t>
    </r>
  </si>
  <si>
    <r>
      <rPr>
        <b/>
        <sz val="9"/>
        <rFont val="Calibri"/>
        <family val="2"/>
        <scheme val="minor"/>
      </rPr>
      <t>Share of CO</t>
    </r>
    <r>
      <rPr>
        <b/>
        <vertAlign val="subscript"/>
        <sz val="9"/>
        <rFont val="Calibri"/>
        <family val="2"/>
        <scheme val="minor"/>
      </rPr>
      <t>2</t>
    </r>
    <r>
      <rPr>
        <b/>
        <sz val="9"/>
        <rFont val="Calibri"/>
        <family val="2"/>
        <scheme val="minor"/>
      </rPr>
      <t>e emissions (%)</t>
    </r>
  </si>
  <si>
    <r>
      <rPr>
        <b/>
        <sz val="9"/>
        <color rgb="FF000000"/>
        <rFont val="Calibri"/>
        <family val="2"/>
      </rPr>
      <t>Scope 1 (direct CO</t>
    </r>
    <r>
      <rPr>
        <b/>
        <vertAlign val="subscript"/>
        <sz val="9"/>
        <color rgb="FF000000"/>
        <rFont val="Calibri"/>
        <family val="2"/>
        <charset val="1"/>
      </rPr>
      <t>2</t>
    </r>
    <r>
      <rPr>
        <b/>
        <sz val="9"/>
        <color rgb="FF000000"/>
        <rFont val="Calibri"/>
        <family val="2"/>
        <charset val="1"/>
      </rPr>
      <t>e emissions)</t>
    </r>
  </si>
  <si>
    <r>
      <rPr>
        <b/>
        <sz val="9"/>
        <color rgb="FF000000"/>
        <rFont val="Calibri"/>
        <charset val="1"/>
      </rPr>
      <t>Tonnes of CO</t>
    </r>
    <r>
      <rPr>
        <b/>
        <vertAlign val="subscript"/>
        <sz val="9"/>
        <color rgb="FF000000"/>
        <rFont val="Calibri"/>
        <family val="2"/>
        <charset val="1"/>
      </rPr>
      <t>2</t>
    </r>
    <r>
      <rPr>
        <b/>
        <sz val="9"/>
        <color rgb="FF000000"/>
        <rFont val="Calibri"/>
        <family val="2"/>
        <charset val="1"/>
      </rPr>
      <t>e</t>
    </r>
  </si>
  <si>
    <r>
      <rPr>
        <b/>
        <sz val="9"/>
        <rFont val="Calibri"/>
        <family val="2"/>
        <scheme val="minor"/>
      </rPr>
      <t>0.02%</t>
    </r>
  </si>
  <si>
    <r>
      <rPr>
        <sz val="9"/>
        <color rgb="FF000000"/>
        <rFont val="Calibri"/>
        <charset val="1"/>
      </rPr>
      <t>Company car travel</t>
    </r>
  </si>
  <si>
    <r>
      <rPr>
        <sz val="9"/>
        <color rgb="FF000000"/>
        <rFont val="Calibri"/>
        <charset val="1"/>
      </rPr>
      <t>Tonnes of CO</t>
    </r>
    <r>
      <rPr>
        <vertAlign val="subscript"/>
        <sz val="9"/>
        <color rgb="FF000000"/>
        <rFont val="Calibri"/>
        <family val="2"/>
        <charset val="1"/>
      </rPr>
      <t>2</t>
    </r>
    <r>
      <rPr>
        <sz val="9"/>
        <color rgb="FF000000"/>
        <rFont val="Calibri"/>
        <family val="2"/>
        <charset val="1"/>
      </rPr>
      <t>e</t>
    </r>
  </si>
  <si>
    <r>
      <rPr>
        <sz val="9"/>
        <color rgb="FF000000"/>
        <rFont val="Calibri"/>
        <charset val="1"/>
      </rPr>
      <t>Heating - oil and gas</t>
    </r>
  </si>
  <si>
    <r>
      <rPr>
        <b/>
        <sz val="9"/>
        <color rgb="FF000000"/>
        <rFont val="Calibri"/>
        <family val="2"/>
      </rPr>
      <t>Scope 2 Market-based (indirect CO</t>
    </r>
    <r>
      <rPr>
        <b/>
        <vertAlign val="subscript"/>
        <sz val="9"/>
        <color rgb="FF000000"/>
        <rFont val="Calibri"/>
        <family val="2"/>
      </rPr>
      <t>2</t>
    </r>
    <r>
      <rPr>
        <b/>
        <sz val="9"/>
        <color rgb="FF000000"/>
        <rFont val="Calibri"/>
        <family val="2"/>
      </rPr>
      <t>e emissions)</t>
    </r>
  </si>
  <si>
    <r>
      <rPr>
        <b/>
        <sz val="9"/>
        <rFont val="Calibri"/>
        <family val="2"/>
        <scheme val="minor"/>
      </rPr>
      <t>0.10%</t>
    </r>
  </si>
  <si>
    <r>
      <rPr>
        <sz val="9"/>
        <color rgb="FF000000"/>
        <rFont val="Calibri"/>
        <charset val="1"/>
      </rPr>
      <t>Heating (district heating and natural gas)</t>
    </r>
  </si>
  <si>
    <r>
      <rPr>
        <b/>
        <sz val="9"/>
        <color rgb="FF000000"/>
        <rFont val="Calibri"/>
        <family val="2"/>
      </rPr>
      <t>Scope 2 Location-based (indirect CO</t>
    </r>
    <r>
      <rPr>
        <b/>
        <vertAlign val="subscript"/>
        <sz val="9"/>
        <color rgb="FF000000"/>
        <rFont val="Calibri"/>
        <family val="2"/>
      </rPr>
      <t>2</t>
    </r>
    <r>
      <rPr>
        <b/>
        <sz val="9"/>
        <color rgb="FF000000"/>
        <rFont val="Calibri"/>
        <family val="2"/>
      </rPr>
      <t>e emissions)</t>
    </r>
  </si>
  <si>
    <r>
      <rPr>
        <sz val="9"/>
        <rFont val="Calibri"/>
        <family val="2"/>
        <scheme val="minor"/>
      </rPr>
      <t xml:space="preserve"> - </t>
    </r>
  </si>
  <si>
    <r>
      <rPr>
        <b/>
        <sz val="9"/>
        <color rgb="FF000000"/>
        <rFont val="Calibri"/>
        <family val="2"/>
      </rPr>
      <t>Scope 3 (other indirect CO</t>
    </r>
    <r>
      <rPr>
        <b/>
        <vertAlign val="subscript"/>
        <sz val="9"/>
        <color rgb="FF000000"/>
        <rFont val="Calibri"/>
        <family val="2"/>
      </rPr>
      <t>2</t>
    </r>
    <r>
      <rPr>
        <b/>
        <sz val="9"/>
        <color rgb="FF000000"/>
        <rFont val="Calibri"/>
        <family val="2"/>
      </rPr>
      <t>e emissions)</t>
    </r>
  </si>
  <si>
    <r>
      <rPr>
        <b/>
        <sz val="9"/>
        <rFont val="Calibri"/>
        <family val="2"/>
        <scheme val="minor"/>
      </rPr>
      <t>99.9%</t>
    </r>
  </si>
  <si>
    <r>
      <rPr>
        <sz val="9"/>
        <color rgb="FF000000"/>
        <rFont val="Calibri"/>
        <family val="2"/>
      </rPr>
      <t>Purchased goods and services (cat. 1)</t>
    </r>
  </si>
  <si>
    <r>
      <rPr>
        <sz val="9"/>
        <color rgb="FF000000"/>
        <rFont val="Calibri"/>
        <family val="2"/>
      </rPr>
      <t>Waste generated in connection with activities (cat. 5)</t>
    </r>
  </si>
  <si>
    <r>
      <rPr>
        <sz val="9"/>
        <color rgb="FF000000"/>
        <rFont val="Calibri"/>
        <family val="2"/>
      </rPr>
      <t>Business travel (cat. 6)</t>
    </r>
  </si>
  <si>
    <r>
      <rPr>
        <sz val="9"/>
        <color rgb="FF000000"/>
        <rFont val="Calibri"/>
        <family val="2"/>
      </rPr>
      <t xml:space="preserve">Financing and investments (cat. 15) </t>
    </r>
  </si>
  <si>
    <r>
      <rPr>
        <b/>
        <sz val="9"/>
        <color rgb="FF000000"/>
        <rFont val="Calibri"/>
        <family val="2"/>
      </rPr>
      <t>Total CO</t>
    </r>
    <r>
      <rPr>
        <b/>
        <vertAlign val="subscript"/>
        <sz val="9"/>
        <color rgb="FF000000"/>
        <rFont val="Calibri"/>
        <family val="2"/>
        <charset val="1"/>
      </rPr>
      <t>2</t>
    </r>
    <r>
      <rPr>
        <b/>
        <sz val="9"/>
        <color rgb="FF000000"/>
        <rFont val="Calibri"/>
        <family val="2"/>
        <charset val="1"/>
      </rPr>
      <t>e emissions (Market-based)</t>
    </r>
  </si>
  <si>
    <r>
      <rPr>
        <b/>
        <sz val="9"/>
        <rFont val="Calibri"/>
        <family val="2"/>
        <scheme val="minor"/>
      </rPr>
      <t>100%</t>
    </r>
  </si>
  <si>
    <r>
      <rPr>
        <b/>
        <sz val="9"/>
        <color rgb="FF000000"/>
        <rFont val="Calibri"/>
        <family val="2"/>
      </rPr>
      <t>Total CO</t>
    </r>
    <r>
      <rPr>
        <b/>
        <vertAlign val="subscript"/>
        <sz val="9"/>
        <color rgb="FF000000"/>
        <rFont val="Calibri"/>
        <family val="2"/>
        <charset val="1"/>
      </rPr>
      <t>2</t>
    </r>
    <r>
      <rPr>
        <b/>
        <sz val="9"/>
        <color rgb="FF000000"/>
        <rFont val="Calibri"/>
        <family val="2"/>
        <charset val="1"/>
      </rPr>
      <t>e emissions (Location-based)</t>
    </r>
  </si>
  <si>
    <r>
      <rPr>
        <b/>
        <sz val="9"/>
        <color rgb="FF000000"/>
        <rFont val="Calibri"/>
        <family val="2"/>
      </rPr>
      <t>Total financed indirect CO</t>
    </r>
    <r>
      <rPr>
        <b/>
        <vertAlign val="subscript"/>
        <sz val="9"/>
        <color rgb="FF000000"/>
        <rFont val="Calibri"/>
        <family val="2"/>
      </rPr>
      <t>2</t>
    </r>
    <r>
      <rPr>
        <b/>
        <sz val="9"/>
        <color rgb="FF000000"/>
        <rFont val="Calibri"/>
        <family val="2"/>
      </rPr>
      <t>e emissions, Group, 2022</t>
    </r>
  </si>
  <si>
    <r>
      <rPr>
        <b/>
        <sz val="9"/>
        <color theme="1"/>
        <rFont val="Calibri"/>
        <family val="2"/>
        <scheme val="minor"/>
      </rPr>
      <t xml:space="preserve">Business activity </t>
    </r>
    <r>
      <rPr>
        <sz val="9"/>
        <color theme="1"/>
        <rFont val="Calibri"/>
        <family val="2"/>
        <scheme val="minor"/>
      </rPr>
      <t xml:space="preserve">
</t>
    </r>
    <r>
      <rPr>
        <b/>
        <sz val="9"/>
        <color theme="1"/>
        <rFont val="Calibri"/>
        <family val="2"/>
        <scheme val="minor"/>
      </rPr>
      <t>(DKK mill.)</t>
    </r>
  </si>
  <si>
    <r>
      <rPr>
        <b/>
        <sz val="9"/>
        <color theme="1"/>
        <rFont val="Calibri"/>
        <family val="2"/>
        <scheme val="minor"/>
      </rPr>
      <t>CO</t>
    </r>
    <r>
      <rPr>
        <b/>
        <vertAlign val="subscript"/>
        <sz val="9"/>
        <color theme="1"/>
        <rFont val="Calibri"/>
        <family val="2"/>
        <scheme val="minor"/>
      </rPr>
      <t>2</t>
    </r>
    <r>
      <rPr>
        <b/>
        <sz val="9"/>
        <color theme="1"/>
        <rFont val="Calibri"/>
        <family val="2"/>
        <scheme val="minor"/>
      </rPr>
      <t xml:space="preserve">e emissions </t>
    </r>
    <r>
      <rPr>
        <sz val="9"/>
        <color theme="1"/>
        <rFont val="Calibri"/>
        <family val="2"/>
        <scheme val="minor"/>
      </rPr>
      <t xml:space="preserve">
</t>
    </r>
    <r>
      <rPr>
        <b/>
        <sz val="9"/>
        <color theme="1"/>
        <rFont val="Calibri"/>
        <family val="2"/>
        <scheme val="minor"/>
      </rPr>
      <t>(Tonnes of CO</t>
    </r>
    <r>
      <rPr>
        <b/>
        <vertAlign val="subscript"/>
        <sz val="9"/>
        <color theme="1"/>
        <rFont val="Calibri"/>
        <family val="2"/>
        <scheme val="minor"/>
      </rPr>
      <t>2</t>
    </r>
    <r>
      <rPr>
        <b/>
        <sz val="9"/>
        <color theme="1"/>
        <rFont val="Calibri"/>
        <family val="2"/>
        <scheme val="minor"/>
      </rPr>
      <t>e)</t>
    </r>
  </si>
  <si>
    <r>
      <rPr>
        <b/>
        <sz val="9"/>
        <color theme="1"/>
        <rFont val="Calibri"/>
        <family val="2"/>
        <scheme val="minor"/>
      </rPr>
      <t>CO</t>
    </r>
    <r>
      <rPr>
        <b/>
        <vertAlign val="subscript"/>
        <sz val="9"/>
        <color theme="1"/>
        <rFont val="Calibri"/>
        <family val="2"/>
        <scheme val="minor"/>
      </rPr>
      <t>2</t>
    </r>
    <r>
      <rPr>
        <b/>
        <sz val="9"/>
        <color theme="1"/>
        <rFont val="Calibri"/>
        <family val="2"/>
        <scheme val="minor"/>
      </rPr>
      <t>e footprint</t>
    </r>
    <r>
      <rPr>
        <sz val="9"/>
        <color theme="1"/>
        <rFont val="Calibri"/>
        <family val="2"/>
        <scheme val="minor"/>
      </rPr>
      <t xml:space="preserve">
</t>
    </r>
    <r>
      <rPr>
        <b/>
        <sz val="9"/>
        <color theme="1"/>
        <rFont val="Calibri"/>
        <family val="2"/>
        <scheme val="minor"/>
      </rPr>
      <t>(Tonnes of CO</t>
    </r>
    <r>
      <rPr>
        <b/>
        <vertAlign val="subscript"/>
        <sz val="9"/>
        <color theme="1"/>
        <rFont val="Calibri"/>
        <family val="2"/>
        <scheme val="minor"/>
      </rPr>
      <t>2</t>
    </r>
    <r>
      <rPr>
        <b/>
        <sz val="9"/>
        <color theme="1"/>
        <rFont val="Calibri"/>
        <family val="2"/>
        <scheme val="minor"/>
      </rPr>
      <t xml:space="preserve">e/DKK mill.) </t>
    </r>
  </si>
  <si>
    <r>
      <rPr>
        <b/>
        <sz val="9"/>
        <color theme="1"/>
        <rFont val="Calibri"/>
        <family val="2"/>
        <scheme val="minor"/>
      </rPr>
      <t>Share of business activity (%)</t>
    </r>
  </si>
  <si>
    <r>
      <rPr>
        <b/>
        <sz val="9"/>
        <color theme="1"/>
        <rFont val="Calibri"/>
        <family val="2"/>
        <scheme val="minor"/>
      </rPr>
      <t>Share of CO</t>
    </r>
    <r>
      <rPr>
        <b/>
        <vertAlign val="subscript"/>
        <sz val="9"/>
        <color theme="1"/>
        <rFont val="Calibri"/>
        <family val="2"/>
        <scheme val="minor"/>
      </rPr>
      <t>2</t>
    </r>
    <r>
      <rPr>
        <b/>
        <sz val="9"/>
        <color theme="1"/>
        <rFont val="Calibri"/>
        <family val="2"/>
        <scheme val="minor"/>
      </rPr>
      <t>e emissions (%)</t>
    </r>
  </si>
  <si>
    <r>
      <rPr>
        <b/>
        <sz val="10"/>
        <color theme="1"/>
        <rFont val="Calibri"/>
        <family val="2"/>
        <scheme val="minor"/>
      </rPr>
      <t xml:space="preserve">Total  </t>
    </r>
  </si>
  <si>
    <r>
      <rPr>
        <b/>
        <sz val="9"/>
        <color theme="1"/>
        <rFont val="Calibri"/>
        <family val="2"/>
        <scheme val="minor"/>
      </rPr>
      <t>LOANS</t>
    </r>
  </si>
  <si>
    <r>
      <rPr>
        <sz val="9"/>
        <color theme="1"/>
        <rFont val="Calibri"/>
        <family val="2"/>
        <scheme val="minor"/>
      </rPr>
      <t>Housing loans (Arbejdernes Landsbank)</t>
    </r>
  </si>
  <si>
    <r>
      <rPr>
        <sz val="9"/>
        <rFont val="Calibri"/>
        <family val="2"/>
        <scheme val="minor"/>
      </rPr>
      <t>Housing loans (Vestjysk Bank)</t>
    </r>
  </si>
  <si>
    <r>
      <rPr>
        <sz val="9"/>
        <color theme="1"/>
        <rFont val="Calibri"/>
        <family val="2"/>
        <scheme val="minor"/>
      </rPr>
      <t>Car loans (Arbejdernes Landsbank)</t>
    </r>
  </si>
  <si>
    <r>
      <rPr>
        <sz val="9"/>
        <color theme="1"/>
        <rFont val="Calibri"/>
        <family val="2"/>
        <scheme val="minor"/>
      </rPr>
      <t>Car loans and leasing (AL Finans)</t>
    </r>
  </si>
  <si>
    <r>
      <rPr>
        <sz val="9"/>
        <color theme="1"/>
        <rFont val="Calibri"/>
        <family val="2"/>
        <scheme val="minor"/>
      </rPr>
      <t>Car loans (Vestjysk Bank)</t>
    </r>
  </si>
  <si>
    <r>
      <rPr>
        <b/>
        <sz val="9"/>
        <color theme="1"/>
        <rFont val="Calibri"/>
        <family val="2"/>
        <scheme val="minor"/>
      </rPr>
      <t>Business customers</t>
    </r>
  </si>
  <si>
    <r>
      <rPr>
        <sz val="9"/>
        <color theme="1"/>
        <rFont val="Calibri"/>
        <family val="2"/>
        <scheme val="minor"/>
      </rPr>
      <t>Business loans (Arbejdernes Landsbank)</t>
    </r>
  </si>
  <si>
    <r>
      <rPr>
        <sz val="9"/>
        <color theme="1"/>
        <rFont val="Calibri"/>
        <family val="2"/>
        <scheme val="minor"/>
      </rPr>
      <t>Business loans (AL Finans)</t>
    </r>
  </si>
  <si>
    <r>
      <rPr>
        <sz val="9"/>
        <color theme="1"/>
        <rFont val="Calibri"/>
        <family val="2"/>
        <scheme val="minor"/>
      </rPr>
      <t>Business loans (Vestjysk Bank)</t>
    </r>
  </si>
  <si>
    <r>
      <rPr>
        <b/>
        <sz val="9"/>
        <color theme="1"/>
        <rFont val="Calibri"/>
        <family val="2"/>
        <scheme val="minor"/>
      </rPr>
      <t>INVESTMENTS</t>
    </r>
  </si>
  <si>
    <r>
      <rPr>
        <sz val="9"/>
        <color theme="1"/>
        <rFont val="Calibri"/>
        <family val="2"/>
        <scheme val="minor"/>
      </rPr>
      <t>Own portfolio (Arbejdernes Landsbank)</t>
    </r>
  </si>
  <si>
    <r>
      <rPr>
        <sz val="9"/>
        <color theme="1"/>
        <rFont val="Calibri"/>
        <family val="2"/>
        <scheme val="minor"/>
      </rPr>
      <t>Own portfolio (Vestjysk Bank)</t>
    </r>
  </si>
  <si>
    <r>
      <rPr>
        <b/>
        <sz val="9"/>
        <color theme="1"/>
        <rFont val="Calibri"/>
        <family val="2"/>
        <scheme val="minor"/>
      </rPr>
      <t>Method and data sources:</t>
    </r>
    <r>
      <rPr>
        <sz val="9"/>
        <color theme="1"/>
        <rFont val="Calibri"/>
        <family val="2"/>
        <scheme val="minor"/>
      </rPr>
      <t xml:space="preserve"> 
The business activity in the estimate of total CO</t>
    </r>
    <r>
      <rPr>
        <vertAlign val="subscript"/>
        <sz val="9"/>
        <color theme="1"/>
        <rFont val="Calibri"/>
        <family val="2"/>
        <scheme val="minor"/>
      </rPr>
      <t>2</t>
    </r>
    <r>
      <rPr>
        <sz val="9"/>
        <color theme="1"/>
        <rFont val="Calibri"/>
        <family val="2"/>
        <scheme val="minor"/>
      </rPr>
      <t>e emissions was calculated as at 31 December 2022 for loans and as at 30 November 2022 for investments. The business activity includes activities which Arbejdernes Landsbank, AL Finans and Vestjysk Bank are able to influence through products and advisory services. 
Financed emissions of greenhouse gases are calculated in tonnes of CO</t>
    </r>
    <r>
      <rPr>
        <vertAlign val="subscript"/>
        <sz val="9"/>
        <color theme="1"/>
        <rFont val="Calibri"/>
        <family val="2"/>
        <scheme val="minor"/>
      </rPr>
      <t xml:space="preserve">2 </t>
    </r>
    <r>
      <rPr>
        <sz val="9"/>
        <color theme="1"/>
        <rFont val="Calibri"/>
        <family val="2"/>
        <scheme val="minor"/>
      </rPr>
      <t xml:space="preserve"> equivalents (tonnes CO</t>
    </r>
    <r>
      <rPr>
        <vertAlign val="subscript"/>
        <sz val="9"/>
        <color theme="1"/>
        <rFont val="Calibri"/>
        <family val="2"/>
        <scheme val="minor"/>
      </rPr>
      <t>2</t>
    </r>
    <r>
      <rPr>
        <sz val="9"/>
        <color theme="1"/>
        <rFont val="Calibri"/>
        <family val="2"/>
        <scheme val="minor"/>
      </rPr>
      <t>e) and include scope 1 and scope 2 emissions from financed activities converted into tonnes CO</t>
    </r>
    <r>
      <rPr>
        <vertAlign val="subscript"/>
        <sz val="9"/>
        <color theme="1"/>
        <rFont val="Calibri"/>
        <family val="2"/>
        <scheme val="minor"/>
      </rPr>
      <t>2</t>
    </r>
    <r>
      <rPr>
        <sz val="9"/>
        <color theme="1"/>
        <rFont val="Calibri"/>
        <family val="2"/>
        <scheme val="minor"/>
      </rPr>
      <t>e in line with the GHG Protocol. Total emissions are expressed as tonnes of CO</t>
    </r>
    <r>
      <rPr>
        <vertAlign val="subscript"/>
        <sz val="9"/>
        <color theme="1"/>
        <rFont val="Calibri"/>
        <family val="2"/>
        <scheme val="minor"/>
      </rPr>
      <t>2</t>
    </r>
    <r>
      <rPr>
        <sz val="9"/>
        <color theme="1"/>
        <rFont val="Calibri"/>
        <family val="2"/>
        <scheme val="minor"/>
      </rPr>
      <t>e, while the carbon footprint is expressed in tonnes of CO</t>
    </r>
    <r>
      <rPr>
        <vertAlign val="subscript"/>
        <sz val="9"/>
        <color theme="1"/>
        <rFont val="Calibri"/>
        <family val="2"/>
        <scheme val="minor"/>
      </rPr>
      <t>2</t>
    </r>
    <r>
      <rPr>
        <sz val="9"/>
        <color theme="1"/>
        <rFont val="Calibri"/>
        <family val="2"/>
        <scheme val="minor"/>
      </rPr>
      <t>e/DKK million financed.</t>
    </r>
  </si>
  <si>
    <r>
      <rPr>
        <b/>
        <sz val="9"/>
        <color rgb="FF000000"/>
        <rFont val="Calibri"/>
        <family val="2"/>
      </rPr>
      <t>Housing loans, Group, CO</t>
    </r>
    <r>
      <rPr>
        <b/>
        <vertAlign val="subscript"/>
        <sz val="9"/>
        <color rgb="FF000000"/>
        <rFont val="Calibri"/>
        <family val="2"/>
      </rPr>
      <t>2</t>
    </r>
    <r>
      <rPr>
        <b/>
        <sz val="9"/>
        <color rgb="FF000000"/>
        <rFont val="Calibri"/>
        <family val="2"/>
      </rPr>
      <t>e emissions 2022</t>
    </r>
  </si>
  <si>
    <r>
      <rPr>
        <b/>
        <sz val="9"/>
        <color theme="1"/>
        <rFont val="Calibri"/>
        <family val="2"/>
        <scheme val="minor"/>
      </rPr>
      <t>Type of housing</t>
    </r>
  </si>
  <si>
    <r>
      <rPr>
        <b/>
        <sz val="9"/>
        <color theme="1"/>
        <rFont val="Calibri"/>
        <family val="2"/>
        <scheme val="minor"/>
      </rPr>
      <t xml:space="preserve">Cover </t>
    </r>
    <r>
      <rPr>
        <sz val="9"/>
        <color theme="1"/>
        <rFont val="Calibri"/>
        <family val="2"/>
        <scheme val="minor"/>
      </rPr>
      <t xml:space="preserve">
</t>
    </r>
    <r>
      <rPr>
        <b/>
        <sz val="9"/>
        <color theme="1"/>
        <rFont val="Calibri"/>
        <family val="2"/>
        <scheme val="minor"/>
      </rPr>
      <t>(% specific data)</t>
    </r>
  </si>
  <si>
    <r>
      <rPr>
        <b/>
        <sz val="9"/>
        <color theme="1"/>
        <rFont val="Calibri"/>
        <family val="2"/>
        <scheme val="minor"/>
      </rPr>
      <t>Cover</t>
    </r>
    <r>
      <rPr>
        <sz val="9"/>
        <color theme="1"/>
        <rFont val="Calibri"/>
        <family val="2"/>
        <scheme val="minor"/>
      </rPr>
      <t xml:space="preserve">
</t>
    </r>
    <r>
      <rPr>
        <b/>
        <sz val="9"/>
        <color theme="1"/>
        <rFont val="Calibri"/>
        <family val="2"/>
        <scheme val="minor"/>
      </rPr>
      <t>(% statistical data)</t>
    </r>
  </si>
  <si>
    <r>
      <rPr>
        <b/>
        <sz val="9"/>
        <color theme="1"/>
        <rFont val="Calibri"/>
        <family val="2"/>
        <scheme val="minor"/>
      </rPr>
      <t>CO</t>
    </r>
    <r>
      <rPr>
        <b/>
        <vertAlign val="subscript"/>
        <sz val="9"/>
        <color theme="1"/>
        <rFont val="Calibri"/>
        <family val="2"/>
        <scheme val="minor"/>
      </rPr>
      <t>2</t>
    </r>
    <r>
      <rPr>
        <b/>
        <sz val="9"/>
        <color theme="1"/>
        <rFont val="Calibri"/>
        <family val="2"/>
        <scheme val="minor"/>
      </rPr>
      <t>e emissions</t>
    </r>
    <r>
      <rPr>
        <sz val="9"/>
        <color theme="1"/>
        <rFont val="Calibri"/>
        <family val="2"/>
        <scheme val="minor"/>
      </rPr>
      <t xml:space="preserve">
</t>
    </r>
    <r>
      <rPr>
        <b/>
        <sz val="9"/>
        <color theme="1"/>
        <rFont val="Calibri"/>
        <family val="2"/>
        <scheme val="minor"/>
      </rPr>
      <t>LTV-scaled (Tonnes of CO</t>
    </r>
    <r>
      <rPr>
        <b/>
        <vertAlign val="subscript"/>
        <sz val="9"/>
        <color theme="1"/>
        <rFont val="Calibri"/>
        <family val="2"/>
        <scheme val="minor"/>
      </rPr>
      <t>2</t>
    </r>
    <r>
      <rPr>
        <b/>
        <sz val="9"/>
        <color theme="1"/>
        <rFont val="Calibri"/>
        <family val="2"/>
        <scheme val="minor"/>
      </rPr>
      <t xml:space="preserve">e) </t>
    </r>
  </si>
  <si>
    <r>
      <rPr>
        <b/>
        <sz val="9"/>
        <color theme="1"/>
        <rFont val="Calibri"/>
        <family val="2"/>
        <scheme val="minor"/>
      </rPr>
      <t>Share of LTV-scaled CO</t>
    </r>
    <r>
      <rPr>
        <b/>
        <vertAlign val="subscript"/>
        <sz val="9"/>
        <color theme="1"/>
        <rFont val="Calibri"/>
        <family val="2"/>
        <scheme val="minor"/>
      </rPr>
      <t>2</t>
    </r>
    <r>
      <rPr>
        <b/>
        <sz val="9"/>
        <color theme="1"/>
        <rFont val="Calibri"/>
        <family val="2"/>
        <scheme val="minor"/>
      </rPr>
      <t>e</t>
    </r>
    <r>
      <rPr>
        <sz val="9"/>
        <color theme="1"/>
        <rFont val="Calibri"/>
        <family val="2"/>
        <scheme val="minor"/>
      </rPr>
      <t xml:space="preserve">
</t>
    </r>
    <r>
      <rPr>
        <b/>
        <sz val="9"/>
        <color theme="1"/>
        <rFont val="Calibri"/>
        <family val="2"/>
        <scheme val="minor"/>
      </rPr>
      <t xml:space="preserve">(%) </t>
    </r>
  </si>
  <si>
    <r>
      <rPr>
        <b/>
        <sz val="9"/>
        <color theme="1"/>
        <rFont val="Calibri"/>
        <family val="2"/>
        <scheme val="minor"/>
      </rPr>
      <t>CO</t>
    </r>
    <r>
      <rPr>
        <b/>
        <vertAlign val="subscript"/>
        <sz val="9"/>
        <color theme="1"/>
        <rFont val="Calibri"/>
        <family val="2"/>
        <scheme val="minor"/>
      </rPr>
      <t>2</t>
    </r>
    <r>
      <rPr>
        <b/>
        <sz val="9"/>
        <color theme="1"/>
        <rFont val="Calibri"/>
        <family val="2"/>
        <scheme val="minor"/>
      </rPr>
      <t xml:space="preserve">e footprint </t>
    </r>
    <r>
      <rPr>
        <sz val="9"/>
        <color theme="1"/>
        <rFont val="Calibri"/>
        <family val="2"/>
        <scheme val="minor"/>
      </rPr>
      <t xml:space="preserve">
</t>
    </r>
    <r>
      <rPr>
        <b/>
        <sz val="9"/>
        <color theme="1"/>
        <rFont val="Calibri"/>
        <family val="2"/>
        <scheme val="minor"/>
      </rPr>
      <t>LTV scaled (Tonnes of CO</t>
    </r>
    <r>
      <rPr>
        <b/>
        <vertAlign val="subscript"/>
        <sz val="9"/>
        <color theme="1"/>
        <rFont val="Calibri"/>
        <family val="2"/>
        <scheme val="minor"/>
      </rPr>
      <t>2</t>
    </r>
    <r>
      <rPr>
        <b/>
        <sz val="9"/>
        <color theme="1"/>
        <rFont val="Calibri"/>
        <family val="2"/>
        <scheme val="minor"/>
      </rPr>
      <t xml:space="preserve">e/DKK mill.) </t>
    </r>
  </si>
  <si>
    <r>
      <rPr>
        <b/>
        <sz val="9"/>
        <color theme="1"/>
        <rFont val="Calibri"/>
        <family val="2"/>
        <scheme val="minor"/>
      </rPr>
      <t xml:space="preserve">Total </t>
    </r>
  </si>
  <si>
    <r>
      <rPr>
        <sz val="9"/>
        <color theme="1"/>
        <rFont val="Calibri"/>
        <family val="2"/>
        <scheme val="minor"/>
      </rPr>
      <t>Detached houses</t>
    </r>
  </si>
  <si>
    <r>
      <rPr>
        <sz val="9"/>
        <color theme="1"/>
        <rFont val="Calibri"/>
        <family val="2"/>
        <scheme val="minor"/>
      </rPr>
      <t>Agricultural properties</t>
    </r>
  </si>
  <si>
    <r>
      <rPr>
        <sz val="9"/>
        <color theme="1"/>
        <rFont val="Calibri"/>
        <family val="2"/>
        <scheme val="minor"/>
      </rPr>
      <t>Owner-occupied flats</t>
    </r>
  </si>
  <si>
    <r>
      <rPr>
        <sz val="9"/>
        <color theme="1"/>
        <rFont val="Calibri"/>
        <family val="2"/>
        <scheme val="minor"/>
      </rPr>
      <t>Cooperative housing</t>
    </r>
  </si>
  <si>
    <r>
      <rPr>
        <sz val="9"/>
        <color theme="1"/>
        <rFont val="Calibri"/>
        <family val="2"/>
        <scheme val="minor"/>
      </rPr>
      <t>Holiday homes</t>
    </r>
  </si>
  <si>
    <r>
      <rPr>
        <sz val="9"/>
        <color theme="1"/>
        <rFont val="Calibri"/>
        <family val="2"/>
        <scheme val="minor"/>
      </rPr>
      <t>Allotment huts</t>
    </r>
  </si>
  <si>
    <r>
      <rPr>
        <sz val="9"/>
        <color theme="1"/>
        <rFont val="Calibri"/>
        <family val="2"/>
        <scheme val="minor"/>
      </rPr>
      <t>Rental properties</t>
    </r>
  </si>
  <si>
    <r>
      <rPr>
        <sz val="9"/>
        <color theme="1"/>
        <rFont val="Calibri"/>
        <family val="2"/>
        <scheme val="minor"/>
      </rPr>
      <t>Other real property types</t>
    </r>
  </si>
  <si>
    <r>
      <rPr>
        <b/>
        <sz val="9"/>
        <color theme="1"/>
        <rFont val="Calibri"/>
        <family val="2"/>
        <scheme val="minor"/>
      </rPr>
      <t xml:space="preserve">Method and data sources:  </t>
    </r>
    <r>
      <rPr>
        <sz val="9"/>
        <color theme="1"/>
        <rFont val="Calibri"/>
        <family val="2"/>
        <scheme val="minor"/>
      </rPr>
      <t xml:space="preserve">
Business activity for the calculations is assessed at the end of the year and comprises all housing loans with a mortgage to private customers on the balance sheets of Arbejdernes Landsbank and Vestjysk Bank. Mortgage-credit loans in Totalkredit are therefore not included in the calculations, see Finance Denmark's model and reporting principles. 
CO</t>
    </r>
    <r>
      <rPr>
        <vertAlign val="subscript"/>
        <sz val="9"/>
        <color theme="1"/>
        <rFont val="Calibri"/>
        <family val="2"/>
        <scheme val="minor"/>
      </rPr>
      <t>2</t>
    </r>
    <r>
      <rPr>
        <sz val="9"/>
        <color theme="1"/>
        <rFont val="Calibri"/>
        <family val="2"/>
        <scheme val="minor"/>
      </rPr>
      <t>e data comes from Nykredit/Totalkredit, which have estimated emissions data on the basis of the buildings' energy rating label, if available. The energy rating labels in the dataset were obtained in early December 2022 from the Danish Energy Agency. For flats, emissions data is estimated on the basis of the building's energy rating label, and CO</t>
    </r>
    <r>
      <rPr>
        <vertAlign val="subscript"/>
        <sz val="9"/>
        <color theme="1"/>
        <rFont val="Calibri"/>
        <family val="2"/>
        <scheme val="minor"/>
      </rPr>
      <t>2</t>
    </r>
    <r>
      <rPr>
        <sz val="9"/>
        <color theme="1"/>
        <rFont val="Calibri"/>
        <family val="2"/>
        <scheme val="minor"/>
      </rPr>
      <t>e are ascribed to the flat, corresponding to the individual dwelling's share of the total floorspace area of the building. If the building has no energy rating label, the estimate is based on other information about the individual property (energy source, age of the building, size, location). The dataset from Nykredit/Totalkredit is used on approx. 90% of the Bank's housing portfolio. For the remaining 10% of the Bank's portfolio, where the dataset is not consistent with the Bank's registrations, we have used a CO</t>
    </r>
    <r>
      <rPr>
        <vertAlign val="subscript"/>
        <sz val="9"/>
        <color theme="1"/>
        <rFont val="Calibri"/>
        <family val="2"/>
        <scheme val="minor"/>
      </rPr>
      <t>2</t>
    </r>
    <r>
      <rPr>
        <sz val="9"/>
        <color theme="1"/>
        <rFont val="Calibri"/>
        <family val="2"/>
        <scheme val="minor"/>
      </rPr>
      <t>e emissions figure for an average-size detached house. 
The energy rating label is usually only updated in connection with selling the home. Furthermore, the energy rating label is based on standardised, calculated consumption, and indicates the quality of the building and not the way it is used, e.g. whether the individual homeowner is conserving heat or wasting heat. The energy rating label cannot, by its very nature, detect the specific consumption or changes in consumption in the individual home. This makes it difficult to measure the precise reduction in CO</t>
    </r>
    <r>
      <rPr>
        <vertAlign val="subscript"/>
        <sz val="9"/>
        <color theme="1"/>
        <rFont val="Calibri"/>
        <family val="2"/>
        <scheme val="minor"/>
      </rPr>
      <t>2</t>
    </r>
    <r>
      <rPr>
        <sz val="9"/>
        <color theme="1"/>
        <rFont val="Calibri"/>
        <family val="2"/>
        <scheme val="minor"/>
      </rPr>
      <t xml:space="preserve">e emissions. The calculation above should therefore be considered as an estimate. The quality of the individual data is shown in the table at the bottom of this tab. </t>
    </r>
  </si>
  <si>
    <r>
      <rPr>
        <b/>
        <sz val="9"/>
        <color rgb="FF000000"/>
        <rFont val="Calibri"/>
        <family val="2"/>
      </rPr>
      <t>Car financing, Group, CO</t>
    </r>
    <r>
      <rPr>
        <b/>
        <vertAlign val="subscript"/>
        <sz val="9"/>
        <color rgb="FF000000"/>
        <rFont val="Calibri"/>
        <family val="2"/>
      </rPr>
      <t>2</t>
    </r>
    <r>
      <rPr>
        <b/>
        <sz val="9"/>
        <color rgb="FF000000"/>
        <rFont val="Calibri"/>
        <family val="2"/>
      </rPr>
      <t>e emissions 2022</t>
    </r>
  </si>
  <si>
    <r>
      <rPr>
        <b/>
        <sz val="9"/>
        <color theme="1"/>
        <rFont val="Calibri"/>
        <family val="2"/>
        <scheme val="minor"/>
      </rPr>
      <t>CO</t>
    </r>
    <r>
      <rPr>
        <b/>
        <vertAlign val="subscript"/>
        <sz val="9"/>
        <color theme="1"/>
        <rFont val="Calibri"/>
        <family val="2"/>
        <scheme val="minor"/>
      </rPr>
      <t>2</t>
    </r>
    <r>
      <rPr>
        <b/>
        <sz val="9"/>
        <color theme="1"/>
        <rFont val="Calibri"/>
        <family val="2"/>
        <scheme val="minor"/>
      </rPr>
      <t xml:space="preserve">e emissions </t>
    </r>
    <r>
      <rPr>
        <sz val="9"/>
        <color theme="1"/>
        <rFont val="Calibri"/>
        <family val="2"/>
        <scheme val="minor"/>
      </rPr>
      <t xml:space="preserve">
</t>
    </r>
    <r>
      <rPr>
        <b/>
        <sz val="9"/>
        <color theme="1"/>
        <rFont val="Calibri"/>
        <family val="2"/>
        <scheme val="minor"/>
      </rPr>
      <t>(Tonnes of CO</t>
    </r>
    <r>
      <rPr>
        <b/>
        <vertAlign val="subscript"/>
        <sz val="9"/>
        <color theme="1"/>
        <rFont val="Calibri"/>
        <family val="2"/>
        <scheme val="minor"/>
      </rPr>
      <t>2</t>
    </r>
    <r>
      <rPr>
        <b/>
        <sz val="9"/>
        <color theme="1"/>
        <rFont val="Calibri"/>
        <family val="2"/>
        <scheme val="minor"/>
      </rPr>
      <t>e)</t>
    </r>
  </si>
  <si>
    <r>
      <rPr>
        <b/>
        <sz val="9"/>
        <color theme="1"/>
        <rFont val="Calibri"/>
        <family val="2"/>
        <scheme val="minor"/>
      </rPr>
      <t>Total</t>
    </r>
  </si>
  <si>
    <r>
      <rPr>
        <b/>
        <sz val="9"/>
        <color theme="1"/>
        <rFont val="Calibri"/>
        <family val="2"/>
        <scheme val="minor"/>
      </rPr>
      <t>Arbejderens Landsbank</t>
    </r>
  </si>
  <si>
    <r>
      <rPr>
        <sz val="9"/>
        <color theme="1"/>
        <rFont val="Calibri"/>
        <family val="2"/>
        <scheme val="minor"/>
      </rPr>
      <t>Petrol &lt;0.8 litres</t>
    </r>
  </si>
  <si>
    <r>
      <rPr>
        <sz val="9"/>
        <color theme="1"/>
        <rFont val="Calibri"/>
        <family val="2"/>
        <scheme val="minor"/>
      </rPr>
      <t>Petrol 0.8 litres-1.4 litres</t>
    </r>
  </si>
  <si>
    <r>
      <rPr>
        <sz val="9"/>
        <color theme="1"/>
        <rFont val="Calibri"/>
        <family val="2"/>
        <scheme val="minor"/>
      </rPr>
      <t>Petrol 1.4 litres-2.0 litres</t>
    </r>
  </si>
  <si>
    <r>
      <rPr>
        <sz val="9"/>
        <color theme="1"/>
        <rFont val="Calibri"/>
        <family val="2"/>
        <scheme val="minor"/>
      </rPr>
      <t>Petrol &gt;2.0 litres</t>
    </r>
  </si>
  <si>
    <r>
      <rPr>
        <sz val="9"/>
        <color theme="1"/>
        <rFont val="Calibri"/>
        <family val="2"/>
        <scheme val="minor"/>
      </rPr>
      <t>Diesel &lt;0.8 litres</t>
    </r>
  </si>
  <si>
    <r>
      <rPr>
        <sz val="9"/>
        <color theme="1"/>
        <rFont val="Calibri"/>
        <family val="2"/>
        <scheme val="minor"/>
      </rPr>
      <t>Diesel 0.8 litres-1.4 litres</t>
    </r>
  </si>
  <si>
    <r>
      <rPr>
        <sz val="9"/>
        <color theme="1"/>
        <rFont val="Calibri"/>
        <family val="2"/>
        <scheme val="minor"/>
      </rPr>
      <t>Diesel 1.4 litres-2.0 litres</t>
    </r>
  </si>
  <si>
    <r>
      <rPr>
        <sz val="9"/>
        <color theme="1"/>
        <rFont val="Calibri"/>
        <family val="2"/>
        <scheme val="minor"/>
      </rPr>
      <t>Diesel &gt;2.0 litres</t>
    </r>
  </si>
  <si>
    <r>
      <rPr>
        <sz val="9"/>
        <color theme="1"/>
        <rFont val="Calibri"/>
        <family val="2"/>
        <scheme val="minor"/>
      </rPr>
      <t>Electricity</t>
    </r>
  </si>
  <si>
    <r>
      <rPr>
        <sz val="9"/>
        <color theme="1"/>
        <rFont val="Calibri"/>
        <family val="2"/>
        <scheme val="minor"/>
      </rPr>
      <t>Hybrid cars</t>
    </r>
  </si>
  <si>
    <r>
      <rPr>
        <b/>
        <sz val="9"/>
        <color theme="1"/>
        <rFont val="Calibri"/>
        <family val="2"/>
        <scheme val="minor"/>
      </rPr>
      <t xml:space="preserve">CAR LOANS </t>
    </r>
  </si>
  <si>
    <r>
      <rPr>
        <b/>
        <sz val="9"/>
        <color theme="1"/>
        <rFont val="Calibri"/>
        <family val="2"/>
        <scheme val="minor"/>
      </rPr>
      <t xml:space="preserve">LEASING </t>
    </r>
  </si>
  <si>
    <r>
      <rPr>
        <sz val="9"/>
        <color rgb="FF000000"/>
        <rFont val="Calibri"/>
        <family val="2"/>
        <scheme val="minor"/>
      </rPr>
      <t xml:space="preserve"> -   </t>
    </r>
  </si>
  <si>
    <r>
      <rPr>
        <b/>
        <sz val="9"/>
        <color theme="1"/>
        <rFont val="Calibri"/>
        <family val="2"/>
        <scheme val="minor"/>
      </rPr>
      <t xml:space="preserve">Method and data sources: </t>
    </r>
    <r>
      <rPr>
        <sz val="9"/>
        <color theme="1"/>
        <rFont val="Calibri"/>
        <family val="2"/>
        <scheme val="minor"/>
      </rPr>
      <t xml:space="preserve"> 
Business activity for the calculations was assessed as at 31 December 2022. Arbejderens Landsbank and Vestjysk Bank: All car loans for private customers are included in the calculations. AL Finans: Car loans to private customers are included in the calculations, and the business activity is stated as loans before impairments. 
For our calculation of CO</t>
    </r>
    <r>
      <rPr>
        <vertAlign val="subscript"/>
        <sz val="9"/>
        <color theme="1"/>
        <rFont val="Calibri"/>
        <family val="2"/>
        <scheme val="minor"/>
      </rPr>
      <t>2</t>
    </r>
    <r>
      <rPr>
        <sz val="9"/>
        <color theme="1"/>
        <rFont val="Calibri"/>
        <family val="2"/>
        <scheme val="minor"/>
      </rPr>
      <t>e on car loans and leasing, we take outset in Finance Denmark's model for carbon footprint. In addition, we use a spreadsheet from the Association of Local Banks, Savings Banks and Cooperative Banks in Denmark (LOPI), which contains three different methods for calculating CO</t>
    </r>
    <r>
      <rPr>
        <vertAlign val="subscript"/>
        <sz val="9"/>
        <color theme="1"/>
        <rFont val="Calibri"/>
        <family val="2"/>
        <scheme val="minor"/>
      </rPr>
      <t>2</t>
    </r>
    <r>
      <rPr>
        <sz val="9"/>
        <color theme="1"/>
        <rFont val="Calibri"/>
        <family val="2"/>
        <scheme val="minor"/>
      </rPr>
      <t xml:space="preserve"> emissions from cars. We use method C, which is the most detailed version of the three methods, as we know the type of fuel and engine sizes of the cars in the portfolio. The spreadsheet is available internally and contains statistical emissions data based on basic data from the Danish Centre for Environment and Energy (DCE) at Aarhus University. 
Statistical emissions data cannot, by definition, reflect the specific CO</t>
    </r>
    <r>
      <rPr>
        <vertAlign val="subscript"/>
        <sz val="9"/>
        <color theme="1"/>
        <rFont val="Calibri"/>
        <family val="2"/>
        <scheme val="minor"/>
      </rPr>
      <t>2</t>
    </r>
    <r>
      <rPr>
        <sz val="9"/>
        <color theme="1"/>
        <rFont val="Calibri"/>
        <family val="2"/>
        <scheme val="minor"/>
      </rPr>
      <t>e emissions from the individual car, as a particularly low or high level of usage among individual car owners cannot be reflected in the average. Nor can statistics reflect how large a share of the usage of a plug-in hybrid car is powered by electricity or petrol. Thus the calculation should be viewed as an estimate that provides a good and fair overview of total greenhouse gas emissions from the car portfolios, and we will be able to measure changes in emissions as more customers replace their petrol and diesel cars with electric cars and plug-in hybrid cars.</t>
    </r>
  </si>
  <si>
    <r>
      <rPr>
        <b/>
        <sz val="9"/>
        <color rgb="FF000000"/>
        <rFont val="Calibri"/>
        <family val="2"/>
      </rPr>
      <t>Business financing, Group, CO</t>
    </r>
    <r>
      <rPr>
        <b/>
        <vertAlign val="subscript"/>
        <sz val="9"/>
        <color rgb="FF000000"/>
        <rFont val="Calibri"/>
        <family val="2"/>
      </rPr>
      <t>2</t>
    </r>
    <r>
      <rPr>
        <b/>
        <sz val="9"/>
        <color rgb="FF000000"/>
        <rFont val="Calibri"/>
        <family val="2"/>
      </rPr>
      <t>e emissions 2022</t>
    </r>
  </si>
  <si>
    <r>
      <rPr>
        <b/>
        <sz val="9"/>
        <color theme="1"/>
        <rFont val="Calibri"/>
        <family val="2"/>
        <scheme val="minor"/>
      </rPr>
      <t xml:space="preserve">Balance sheet </t>
    </r>
    <r>
      <rPr>
        <sz val="9"/>
        <color theme="1"/>
        <rFont val="Calibri"/>
        <family val="2"/>
        <scheme val="minor"/>
      </rPr>
      <t xml:space="preserve">
</t>
    </r>
    <r>
      <rPr>
        <b/>
        <sz val="9"/>
        <color theme="1"/>
        <rFont val="Calibri"/>
        <family val="2"/>
        <scheme val="minor"/>
      </rPr>
      <t>(DKK mill.)</t>
    </r>
  </si>
  <si>
    <r>
      <rPr>
        <b/>
        <sz val="9"/>
        <color theme="1"/>
        <rFont val="Calibri"/>
        <family val="2"/>
        <scheme val="minor"/>
      </rPr>
      <t>%</t>
    </r>
  </si>
  <si>
    <r>
      <rPr>
        <b/>
        <sz val="9"/>
        <color theme="1"/>
        <rFont val="Calibri"/>
        <family val="2"/>
        <scheme val="minor"/>
      </rPr>
      <t>CO</t>
    </r>
    <r>
      <rPr>
        <b/>
        <vertAlign val="subscript"/>
        <sz val="9"/>
        <color theme="1"/>
        <rFont val="Calibri"/>
        <family val="2"/>
        <scheme val="minor"/>
      </rPr>
      <t>2</t>
    </r>
    <r>
      <rPr>
        <b/>
        <sz val="9"/>
        <color theme="1"/>
        <rFont val="Calibri"/>
        <family val="2"/>
        <scheme val="minor"/>
      </rPr>
      <t>e breakdown</t>
    </r>
  </si>
  <si>
    <r>
      <rPr>
        <sz val="9"/>
        <color theme="1"/>
        <rFont val="Calibri"/>
        <family val="2"/>
        <scheme val="minor"/>
      </rPr>
      <t>Agriculture, hunting, forestry and fisheries</t>
    </r>
  </si>
  <si>
    <r>
      <rPr>
        <sz val="9"/>
        <color theme="1"/>
        <rFont val="Calibri"/>
        <family val="2"/>
        <scheme val="minor"/>
      </rPr>
      <t>Industry and extraction of raw materials</t>
    </r>
  </si>
  <si>
    <r>
      <rPr>
        <sz val="9"/>
        <color theme="1"/>
        <rFont val="Calibri"/>
        <family val="2"/>
        <scheme val="minor"/>
      </rPr>
      <t>Energy supply</t>
    </r>
  </si>
  <si>
    <r>
      <rPr>
        <sz val="9"/>
        <color theme="1"/>
        <rFont val="Calibri"/>
        <family val="2"/>
        <scheme val="minor"/>
      </rPr>
      <t>Building and construction</t>
    </r>
  </si>
  <si>
    <r>
      <rPr>
        <sz val="9"/>
        <color theme="1"/>
        <rFont val="Calibri"/>
        <family val="2"/>
        <scheme val="minor"/>
      </rPr>
      <t>Trade</t>
    </r>
  </si>
  <si>
    <r>
      <rPr>
        <sz val="9"/>
        <color theme="1"/>
        <rFont val="Calibri"/>
        <family val="2"/>
        <scheme val="minor"/>
      </rPr>
      <t>Transport, hotels and restaurants</t>
    </r>
  </si>
  <si>
    <r>
      <rPr>
        <sz val="9"/>
        <color theme="1"/>
        <rFont val="Calibri"/>
        <family val="2"/>
        <scheme val="minor"/>
      </rPr>
      <t>Real property</t>
    </r>
  </si>
  <si>
    <r>
      <rPr>
        <sz val="9"/>
        <color theme="1"/>
        <rFont val="Calibri"/>
        <family val="2"/>
        <scheme val="minor"/>
      </rPr>
      <t>Other business areas</t>
    </r>
  </si>
  <si>
    <r>
      <rPr>
        <b/>
        <sz val="9"/>
        <color theme="1"/>
        <rFont val="Calibri"/>
        <family val="2"/>
        <scheme val="minor"/>
      </rPr>
      <t xml:space="preserve">Method and data sources: </t>
    </r>
    <r>
      <rPr>
        <sz val="9"/>
        <color theme="1"/>
        <rFont val="Calibri"/>
        <family val="2"/>
        <scheme val="minor"/>
      </rPr>
      <t xml:space="preserve"> 
The value of the Bank's exposures is calculated as at the end of the year. All business loans are included in the calculations. Receivables from credit institutions and national banks are not included in the calculation. 
In principle, calculation of financed emissions for business customers can only be carried out when company-specific data is available. However, company-specific data on CO</t>
    </r>
    <r>
      <rPr>
        <vertAlign val="subscript"/>
        <sz val="9"/>
        <color theme="1"/>
        <rFont val="Calibri"/>
        <family val="2"/>
        <scheme val="minor"/>
      </rPr>
      <t>2</t>
    </r>
    <r>
      <rPr>
        <sz val="9"/>
        <color theme="1"/>
        <rFont val="Calibri"/>
        <family val="2"/>
        <scheme val="minor"/>
      </rPr>
      <t>e emissions is scarce, especially for small and medium-sized enterprises which constitute the Group's entire business portfolio. In 2022, using a best-effort approach, we therefore took outset in LOPI's method to calculate CO</t>
    </r>
    <r>
      <rPr>
        <vertAlign val="subscript"/>
        <sz val="9"/>
        <color theme="1"/>
        <rFont val="Calibri"/>
        <family val="2"/>
        <scheme val="minor"/>
      </rPr>
      <t>2</t>
    </r>
    <r>
      <rPr>
        <sz val="9"/>
        <color theme="1"/>
        <rFont val="Calibri"/>
        <family val="2"/>
        <scheme val="minor"/>
      </rPr>
      <t>e emissions from business financing activities. We have collected statistical emissions data from Statistics Denmark ourselves and aggregated data using the industry distribution from the Danish FSA. In 2022, this mapping was possible in relation to standard industrial grouping 36. For the sake of clarity, we have aggregated data on 10 industries in the table above. Statistics Denmark's average for the sector only comprises scope 1 and scope 2 emissions from the industries. Therefore, the calculations do not take account of the companies' scope 3 emissions, which can make up by far the majority of greenhouse gas emissions for some company. 
A CO</t>
    </r>
    <r>
      <rPr>
        <vertAlign val="subscript"/>
        <sz val="9"/>
        <color theme="1"/>
        <rFont val="Calibri"/>
        <family val="2"/>
        <scheme val="minor"/>
      </rPr>
      <t>2</t>
    </r>
    <r>
      <rPr>
        <sz val="9"/>
        <color theme="1"/>
        <rFont val="Calibri"/>
        <family val="2"/>
        <scheme val="minor"/>
      </rPr>
      <t>e average for an entire industry cannot, by definition, reflect climate efforts by "early adopters" among the Bank's business customers, as improvements will only start to be reflected in the average figure for the industry after they have achieved a significant spread throughout the industry. The calculation above should therefore be considered as an estimate. For the same reason, we prefer company-specific CO</t>
    </r>
    <r>
      <rPr>
        <vertAlign val="subscript"/>
        <sz val="9"/>
        <color theme="1"/>
        <rFont val="Calibri"/>
        <family val="2"/>
        <scheme val="minor"/>
      </rPr>
      <t>2</t>
    </r>
    <r>
      <rPr>
        <sz val="9"/>
        <color theme="1"/>
        <rFont val="Calibri"/>
        <family val="2"/>
        <scheme val="minor"/>
      </rPr>
      <t>e data, and we are working on being able to replace the average figure for the industry with company-specific CO</t>
    </r>
    <r>
      <rPr>
        <vertAlign val="subscript"/>
        <sz val="9"/>
        <color theme="1"/>
        <rFont val="Calibri"/>
        <family val="2"/>
        <scheme val="minor"/>
      </rPr>
      <t>2</t>
    </r>
    <r>
      <rPr>
        <sz val="9"/>
        <color theme="1"/>
        <rFont val="Calibri"/>
        <family val="2"/>
        <scheme val="minor"/>
      </rPr>
      <t xml:space="preserve">e data. </t>
    </r>
  </si>
  <si>
    <r>
      <rPr>
        <b/>
        <sz val="9"/>
        <color rgb="FF000000"/>
        <rFont val="Calibri"/>
        <family val="2"/>
      </rPr>
      <t>Investments, Group, CO</t>
    </r>
    <r>
      <rPr>
        <b/>
        <vertAlign val="subscript"/>
        <sz val="9"/>
        <color rgb="FF000000"/>
        <rFont val="Calibri"/>
        <family val="2"/>
      </rPr>
      <t>2</t>
    </r>
    <r>
      <rPr>
        <b/>
        <sz val="9"/>
        <color rgb="FF000000"/>
        <rFont val="Calibri"/>
        <family val="2"/>
      </rPr>
      <t>e emissions 2022</t>
    </r>
  </si>
  <si>
    <r>
      <rPr>
        <b/>
        <sz val="9"/>
        <color theme="1"/>
        <rFont val="Calibri"/>
        <family val="2"/>
        <scheme val="minor"/>
      </rPr>
      <t xml:space="preserve"> Market value (DKK) </t>
    </r>
  </si>
  <si>
    <r>
      <rPr>
        <b/>
        <sz val="9"/>
        <color theme="1"/>
        <rFont val="Calibri"/>
        <family val="2"/>
        <scheme val="minor"/>
      </rPr>
      <t>Share of reported/externally estimated data</t>
    </r>
  </si>
  <si>
    <r>
      <rPr>
        <b/>
        <sz val="9"/>
        <color theme="1"/>
        <rFont val="Calibri"/>
        <family val="2"/>
        <scheme val="minor"/>
      </rPr>
      <t>Share without data</t>
    </r>
  </si>
  <si>
    <r>
      <rPr>
        <b/>
        <sz val="9"/>
        <color theme="1"/>
        <rFont val="Calibri"/>
        <family val="2"/>
        <scheme val="minor"/>
      </rPr>
      <t>CO</t>
    </r>
    <r>
      <rPr>
        <b/>
        <vertAlign val="subscript"/>
        <sz val="9"/>
        <color theme="1"/>
        <rFont val="Calibri"/>
        <family val="2"/>
        <scheme val="minor"/>
      </rPr>
      <t>2</t>
    </r>
    <r>
      <rPr>
        <b/>
        <sz val="9"/>
        <color theme="1"/>
        <rFont val="Calibri"/>
        <family val="2"/>
        <scheme val="minor"/>
      </rPr>
      <t>e emissions - "Scope 1" (tonnes)</t>
    </r>
  </si>
  <si>
    <r>
      <rPr>
        <b/>
        <sz val="9"/>
        <color theme="1"/>
        <rFont val="Calibri"/>
        <family val="2"/>
        <scheme val="minor"/>
      </rPr>
      <t>CO</t>
    </r>
    <r>
      <rPr>
        <b/>
        <vertAlign val="subscript"/>
        <sz val="9"/>
        <color theme="1"/>
        <rFont val="Calibri"/>
        <family val="2"/>
        <scheme val="minor"/>
      </rPr>
      <t>2</t>
    </r>
    <r>
      <rPr>
        <b/>
        <sz val="9"/>
        <color theme="1"/>
        <rFont val="Calibri"/>
        <family val="2"/>
        <scheme val="minor"/>
      </rPr>
      <t>e emissions - "Scope 2" (tonnes)</t>
    </r>
  </si>
  <si>
    <r>
      <rPr>
        <b/>
        <sz val="9"/>
        <color theme="1"/>
        <rFont val="Calibri"/>
        <family val="2"/>
        <scheme val="minor"/>
      </rPr>
      <t>CO</t>
    </r>
    <r>
      <rPr>
        <b/>
        <vertAlign val="subscript"/>
        <sz val="9"/>
        <color theme="1"/>
        <rFont val="Calibri"/>
        <family val="2"/>
        <scheme val="minor"/>
      </rPr>
      <t>2</t>
    </r>
    <r>
      <rPr>
        <b/>
        <sz val="9"/>
        <color theme="1"/>
        <rFont val="Calibri"/>
        <family val="2"/>
        <scheme val="minor"/>
      </rPr>
      <t>e emissions "Total" scope 1/scope 2 (tonnes)</t>
    </r>
  </si>
  <si>
    <r>
      <rPr>
        <b/>
        <sz val="9"/>
        <color theme="1"/>
        <rFont val="Calibri"/>
        <family val="2"/>
        <scheme val="minor"/>
      </rPr>
      <t>CO</t>
    </r>
    <r>
      <rPr>
        <b/>
        <vertAlign val="subscript"/>
        <sz val="9"/>
        <color theme="1"/>
        <rFont val="Calibri"/>
        <family val="2"/>
        <scheme val="minor"/>
      </rPr>
      <t>2</t>
    </r>
    <r>
      <rPr>
        <b/>
        <sz val="9"/>
        <color theme="1"/>
        <rFont val="Calibri"/>
        <family val="2"/>
        <scheme val="minor"/>
      </rPr>
      <t>e footprint (tonnes of CO</t>
    </r>
    <r>
      <rPr>
        <b/>
        <vertAlign val="subscript"/>
        <sz val="9"/>
        <color theme="1"/>
        <rFont val="Calibri"/>
        <family val="2"/>
        <scheme val="minor"/>
      </rPr>
      <t>2</t>
    </r>
    <r>
      <rPr>
        <b/>
        <sz val="9"/>
        <color theme="1"/>
        <rFont val="Calibri"/>
        <family val="2"/>
        <scheme val="minor"/>
      </rPr>
      <t xml:space="preserve">e/DKK mill.). </t>
    </r>
    <r>
      <rPr>
        <b/>
        <sz val="9"/>
        <color theme="1"/>
        <rFont val="Calibri"/>
        <family val="2"/>
        <scheme val="minor"/>
      </rPr>
      <t>Adjusted for missing data coverage</t>
    </r>
  </si>
  <si>
    <r>
      <rPr>
        <b/>
        <sz val="9"/>
        <color theme="1"/>
        <rFont val="Calibri"/>
        <family val="2"/>
        <scheme val="minor"/>
      </rPr>
      <t>Total weighted data quality</t>
    </r>
  </si>
  <si>
    <r>
      <rPr>
        <b/>
        <sz val="9"/>
        <color rgb="FF000000"/>
        <rFont val="Calibri"/>
        <family val="2"/>
      </rPr>
      <t>Key figures for all portfolios - total</t>
    </r>
  </si>
  <si>
    <r>
      <rPr>
        <sz val="9"/>
        <rFont val="Calibri"/>
      </rPr>
      <t>Portfolio with data coverage</t>
    </r>
  </si>
  <si>
    <r>
      <rPr>
        <sz val="9"/>
        <color rgb="FF000000"/>
        <rFont val="Calibri"/>
        <family val="2"/>
      </rPr>
      <t>Portfolio of listed shares</t>
    </r>
  </si>
  <si>
    <r>
      <rPr>
        <sz val="9"/>
        <color rgb="FF000000"/>
        <rFont val="Calibri"/>
        <family val="2"/>
      </rPr>
      <t>Portfolio of corporate bonds</t>
    </r>
  </si>
  <si>
    <r>
      <rPr>
        <sz val="9"/>
        <color rgb="FF000000"/>
        <rFont val="Calibri"/>
        <family val="2"/>
      </rPr>
      <t>Portfolio of covered bonds/mortgage-credit bonds</t>
    </r>
  </si>
  <si>
    <r>
      <rPr>
        <sz val="9"/>
        <color rgb="FF000000"/>
        <rFont val="Calibri"/>
        <family val="2"/>
      </rPr>
      <t>Portfolio of ship credits</t>
    </r>
  </si>
  <si>
    <r>
      <rPr>
        <sz val="9"/>
        <color rgb="FF000000"/>
        <rFont val="Calibri"/>
        <family val="2"/>
      </rPr>
      <t>Non-classified portfolio</t>
    </r>
  </si>
  <si>
    <r>
      <rPr>
        <sz val="9"/>
        <color rgb="FF000000"/>
        <rFont val="Calibri"/>
        <family val="2"/>
      </rPr>
      <t xml:space="preserve"> - of which cash</t>
    </r>
  </si>
  <si>
    <r>
      <rPr>
        <sz val="9"/>
        <color rgb="FF000000"/>
        <rFont val="Calibri"/>
        <family val="2"/>
      </rPr>
      <t xml:space="preserve"> - of which government bonds and supranational bonds</t>
    </r>
  </si>
  <si>
    <r>
      <rPr>
        <sz val="9"/>
        <color rgb="FF000000"/>
        <rFont val="Calibri"/>
        <family val="2"/>
      </rPr>
      <t xml:space="preserve"> - of which own portfolio</t>
    </r>
  </si>
  <si>
    <r>
      <rPr>
        <sz val="9"/>
        <color rgb="FF000000"/>
        <rFont val="Calibri"/>
        <family val="2"/>
      </rPr>
      <t>Key figures for total own portfolio</t>
    </r>
  </si>
  <si>
    <r>
      <rPr>
        <sz val="9"/>
        <color rgb="FF000000"/>
        <rFont val="Calibri"/>
      </rPr>
      <t xml:space="preserve">                                       -  </t>
    </r>
  </si>
  <si>
    <r>
      <rPr>
        <b/>
        <sz val="9"/>
        <color rgb="FF000000"/>
        <rFont val="Calibri"/>
        <family val="2"/>
      </rPr>
      <t>Investments, Arbejdernes Landsbank, CO</t>
    </r>
    <r>
      <rPr>
        <b/>
        <vertAlign val="subscript"/>
        <sz val="9"/>
        <color rgb="FF000000"/>
        <rFont val="Calibri"/>
        <family val="2"/>
      </rPr>
      <t>2</t>
    </r>
    <r>
      <rPr>
        <b/>
        <sz val="9"/>
        <color rgb="FF000000"/>
        <rFont val="Calibri"/>
        <family val="2"/>
      </rPr>
      <t>e emissions 2022</t>
    </r>
  </si>
  <si>
    <r>
      <rPr>
        <b/>
        <sz val="9"/>
        <color rgb="FF000000"/>
        <rFont val="Calibri"/>
        <family val="2"/>
      </rPr>
      <t>Investments, Vestjysk Bank, CO</t>
    </r>
    <r>
      <rPr>
        <b/>
        <vertAlign val="subscript"/>
        <sz val="9"/>
        <color rgb="FF000000"/>
        <rFont val="Calibri"/>
        <family val="2"/>
      </rPr>
      <t>2</t>
    </r>
    <r>
      <rPr>
        <b/>
        <sz val="9"/>
        <color rgb="FF000000"/>
        <rFont val="Calibri"/>
        <family val="2"/>
      </rPr>
      <t>e emissions 2022</t>
    </r>
  </si>
  <si>
    <r>
      <rPr>
        <b/>
        <sz val="9"/>
        <rFont val="Calibri"/>
        <family val="2"/>
      </rPr>
      <t>CO</t>
    </r>
    <r>
      <rPr>
        <b/>
        <vertAlign val="subscript"/>
        <sz val="9"/>
        <rFont val="Calibri"/>
        <family val="2"/>
      </rPr>
      <t>2</t>
    </r>
    <r>
      <rPr>
        <b/>
        <sz val="9"/>
        <rFont val="Calibri"/>
        <family val="2"/>
      </rPr>
      <t>e emissions - "Scope 1" (tonnes)</t>
    </r>
  </si>
  <si>
    <r>
      <rPr>
        <b/>
        <sz val="9"/>
        <rFont val="Calibri"/>
        <family val="2"/>
      </rPr>
      <t>CO</t>
    </r>
    <r>
      <rPr>
        <b/>
        <vertAlign val="subscript"/>
        <sz val="9"/>
        <rFont val="Calibri"/>
        <family val="2"/>
      </rPr>
      <t>2</t>
    </r>
    <r>
      <rPr>
        <b/>
        <sz val="9"/>
        <rFont val="Calibri"/>
        <family val="2"/>
      </rPr>
      <t>e emissions - "Scope 2" (tonnes)</t>
    </r>
  </si>
  <si>
    <r>
      <rPr>
        <b/>
        <sz val="9"/>
        <rFont val="Calibri"/>
        <family val="2"/>
      </rPr>
      <t>CO</t>
    </r>
    <r>
      <rPr>
        <b/>
        <vertAlign val="subscript"/>
        <sz val="9"/>
        <rFont val="Calibri"/>
        <family val="2"/>
      </rPr>
      <t>2</t>
    </r>
    <r>
      <rPr>
        <b/>
        <sz val="9"/>
        <rFont val="Calibri"/>
        <family val="2"/>
      </rPr>
      <t>e emissions "Total" scope 1/scope 2 (tonnes)</t>
    </r>
  </si>
  <si>
    <r>
      <rPr>
        <b/>
        <sz val="9"/>
        <color rgb="FF000000"/>
        <rFont val="Calibri"/>
        <family val="2"/>
      </rPr>
      <t xml:space="preserve">                                          -  </t>
    </r>
  </si>
  <si>
    <r>
      <rPr>
        <b/>
        <sz val="9"/>
        <color theme="1"/>
        <rFont val="Calibri"/>
        <family val="2"/>
      </rPr>
      <t>The Group's own CO</t>
    </r>
    <r>
      <rPr>
        <b/>
        <vertAlign val="subscript"/>
        <sz val="9"/>
        <color rgb="FF000000"/>
        <rFont val="Calibri"/>
        <family val="2"/>
        <charset val="1"/>
      </rPr>
      <t>2</t>
    </r>
    <r>
      <rPr>
        <b/>
        <sz val="9"/>
        <color rgb="FF000000"/>
        <rFont val="Calibri"/>
        <family val="2"/>
        <charset val="1"/>
      </rPr>
      <t>e emissions (internal operations)</t>
    </r>
  </si>
  <si>
    <r>
      <rPr>
        <b/>
        <sz val="9"/>
        <color rgb="FF000000"/>
        <rFont val="Calibri"/>
        <charset val="1"/>
      </rPr>
      <t>Direct CO</t>
    </r>
    <r>
      <rPr>
        <b/>
        <vertAlign val="subscript"/>
        <sz val="9"/>
        <color rgb="FF000000"/>
        <rFont val="Calibri"/>
        <family val="2"/>
        <charset val="1"/>
      </rPr>
      <t>2</t>
    </r>
    <r>
      <rPr>
        <b/>
        <sz val="9"/>
        <color rgb="FF000000"/>
        <rFont val="Calibri"/>
        <family val="2"/>
        <charset val="1"/>
      </rPr>
      <t>e consumption (Scope 1)</t>
    </r>
  </si>
  <si>
    <r>
      <rPr>
        <b/>
        <sz val="9"/>
        <color rgb="FF000000"/>
        <rFont val="Calibri"/>
        <charset val="1"/>
      </rPr>
      <t>                                            130.98</t>
    </r>
  </si>
  <si>
    <r>
      <rPr>
        <b/>
        <sz val="9"/>
        <color rgb="FF000000"/>
        <rFont val="Calibri"/>
        <charset val="1"/>
      </rPr>
      <t>Scope 2 Market-based (indirect emissions)</t>
    </r>
  </si>
  <si>
    <r>
      <rPr>
        <b/>
        <sz val="9"/>
        <color rgb="FF000000"/>
        <rFont val="Calibri"/>
        <charset val="1"/>
      </rPr>
      <t>                                            593.39</t>
    </r>
  </si>
  <si>
    <r>
      <rPr>
        <sz val="9"/>
        <color rgb="FF000000"/>
        <rFont val="Calibri"/>
        <charset val="1"/>
      </rPr>
      <t>                                            213.04</t>
    </r>
  </si>
  <si>
    <r>
      <rPr>
        <sz val="9"/>
        <color rgb="FF000000"/>
        <rFont val="Calibri"/>
        <charset val="1"/>
      </rPr>
      <t>                                            380.35</t>
    </r>
  </si>
  <si>
    <r>
      <rPr>
        <b/>
        <sz val="9"/>
        <color rgb="FF000000"/>
        <rFont val="Calibri"/>
        <charset val="1"/>
      </rPr>
      <t>Scope 2 Location-based (indirect emissions)</t>
    </r>
  </si>
  <si>
    <r>
      <rPr>
        <b/>
        <sz val="9"/>
        <color rgb="FF000000"/>
        <rFont val="Calibri"/>
        <charset val="1"/>
      </rPr>
      <t>                                         1,112.51</t>
    </r>
  </si>
  <si>
    <r>
      <rPr>
        <sz val="9"/>
        <color rgb="FF000000"/>
        <rFont val="Calibri"/>
        <charset val="1"/>
      </rPr>
      <t>                                            732.16</t>
    </r>
  </si>
  <si>
    <r>
      <rPr>
        <b/>
        <sz val="9"/>
        <color rgb="FF000000"/>
        <rFont val="Calibri"/>
        <charset val="1"/>
      </rPr>
      <t>                                       23,413.67</t>
    </r>
  </si>
  <si>
    <r>
      <rPr>
        <sz val="9"/>
        <color rgb="FF000000"/>
        <rFont val="Calibri"/>
        <family val="2"/>
      </rPr>
      <t>Procurement of products and services</t>
    </r>
  </si>
  <si>
    <r>
      <rPr>
        <i/>
        <sz val="9"/>
        <color rgb="FF000000"/>
        <rFont val="Calibri"/>
        <family val="2"/>
      </rPr>
      <t xml:space="preserve"> </t>
    </r>
    <r>
      <rPr>
        <sz val="9"/>
        <color rgb="FF000000"/>
        <rFont val="Calibri"/>
        <family val="2"/>
      </rPr>
      <t>- of which IT products</t>
    </r>
  </si>
  <si>
    <r>
      <rPr>
        <sz val="9"/>
        <color rgb="FF000000"/>
        <rFont val="Calibri"/>
        <charset val="1"/>
      </rPr>
      <t>                                            702.13</t>
    </r>
  </si>
  <si>
    <r>
      <rPr>
        <sz val="9"/>
        <color rgb="FF000000"/>
        <rFont val="Calibri"/>
        <family val="2"/>
      </rPr>
      <t xml:space="preserve"> - of which stationery</t>
    </r>
  </si>
  <si>
    <r>
      <rPr>
        <sz val="9"/>
        <color rgb="FF000000"/>
        <rFont val="Calibri"/>
        <charset val="1"/>
      </rPr>
      <t>                                            537.47</t>
    </r>
  </si>
  <si>
    <r>
      <rPr>
        <i/>
        <sz val="9"/>
        <color rgb="FF000000"/>
        <rFont val="Calibri"/>
        <family val="2"/>
      </rPr>
      <t xml:space="preserve"> </t>
    </r>
    <r>
      <rPr>
        <sz val="9"/>
        <color rgb="FF000000"/>
        <rFont val="Calibri"/>
        <family val="2"/>
      </rPr>
      <t>- of which fixtures and equipment</t>
    </r>
  </si>
  <si>
    <r>
      <rPr>
        <sz val="9"/>
        <color rgb="FF000000"/>
        <rFont val="Calibri"/>
        <charset val="1"/>
      </rPr>
      <t>                                            367.51</t>
    </r>
  </si>
  <si>
    <r>
      <rPr>
        <i/>
        <sz val="9"/>
        <color rgb="FF000000"/>
        <rFont val="Calibri"/>
        <family val="2"/>
      </rPr>
      <t xml:space="preserve"> </t>
    </r>
    <r>
      <rPr>
        <sz val="9"/>
        <color rgb="FF000000"/>
        <rFont val="Calibri"/>
        <family val="2"/>
      </rPr>
      <t>- of which cleaning</t>
    </r>
  </si>
  <si>
    <r>
      <rPr>
        <sz val="9"/>
        <color rgb="FF000000"/>
        <rFont val="Calibri"/>
        <charset val="1"/>
      </rPr>
      <t>                                            572.61</t>
    </r>
  </si>
  <si>
    <r>
      <rPr>
        <sz val="9"/>
        <color rgb="FF000000"/>
        <rFont val="Calibri"/>
        <family val="2"/>
      </rPr>
      <t xml:space="preserve"> - of which IT services/software</t>
    </r>
  </si>
  <si>
    <r>
      <rPr>
        <sz val="9"/>
        <color rgb="FF000000"/>
        <rFont val="Calibri"/>
        <charset val="1"/>
      </rPr>
      <t>                                       11,289.60</t>
    </r>
  </si>
  <si>
    <r>
      <rPr>
        <sz val="9"/>
        <color rgb="FF000000"/>
        <rFont val="Calibri"/>
        <family val="2"/>
      </rPr>
      <t xml:space="preserve"> - of which renovation &amp; construction</t>
    </r>
  </si>
  <si>
    <r>
      <rPr>
        <sz val="9"/>
        <color rgb="FF000000"/>
        <rFont val="Calibri"/>
        <charset val="1"/>
      </rPr>
      <t>                                         9,190.93</t>
    </r>
  </si>
  <si>
    <r>
      <rPr>
        <sz val="9"/>
        <color rgb="FF000000"/>
        <rFont val="Calibri"/>
        <family val="2"/>
      </rPr>
      <t xml:space="preserve"> - of which canteen operations</t>
    </r>
  </si>
  <si>
    <r>
      <rPr>
        <sz val="9"/>
        <color rgb="FF000000"/>
        <rFont val="Calibri"/>
        <charset val="1"/>
      </rPr>
      <t>                                            534.98</t>
    </r>
  </si>
  <si>
    <r>
      <rPr>
        <sz val="9"/>
        <color rgb="FF000000"/>
        <rFont val="Calibri"/>
        <family val="2"/>
      </rPr>
      <t>Resource management</t>
    </r>
  </si>
  <si>
    <r>
      <rPr>
        <sz val="9"/>
        <color rgb="FF000000"/>
        <rFont val="Calibri"/>
        <charset val="1"/>
      </rPr>
      <t>                                              20.81</t>
    </r>
  </si>
  <si>
    <r>
      <rPr>
        <sz val="9"/>
        <color rgb="FF000000"/>
        <rFont val="Calibri"/>
        <family val="2"/>
      </rPr>
      <t>Public transport &amp; air travel</t>
    </r>
  </si>
  <si>
    <r>
      <rPr>
        <sz val="9"/>
        <color rgb="FF000000"/>
        <rFont val="Calibri"/>
        <charset val="1"/>
      </rPr>
      <t>                                              62.00</t>
    </r>
  </si>
  <si>
    <r>
      <rPr>
        <sz val="9"/>
        <color rgb="FF000000"/>
        <rFont val="Calibri"/>
        <family val="2"/>
      </rPr>
      <t>Travel in private cars during working hours</t>
    </r>
  </si>
  <si>
    <r>
      <rPr>
        <sz val="9"/>
        <color rgb="FF000000"/>
        <rFont val="Calibri"/>
        <charset val="1"/>
      </rPr>
      <t>                                            135.61</t>
    </r>
  </si>
  <si>
    <r>
      <rPr>
        <b/>
        <sz val="9"/>
        <color rgb="FF000000"/>
        <rFont val="Calibri"/>
        <charset val="1"/>
      </rPr>
      <t>                                       24,138.04</t>
    </r>
  </si>
  <si>
    <r>
      <rPr>
        <b/>
        <sz val="9"/>
        <color rgb="FF000000"/>
        <rFont val="Calibri"/>
        <family val="2"/>
      </rPr>
      <t>CO</t>
    </r>
    <r>
      <rPr>
        <b/>
        <vertAlign val="subscript"/>
        <sz val="9"/>
        <color rgb="FF000000"/>
        <rFont val="Calibri"/>
        <family val="2"/>
      </rPr>
      <t>2</t>
    </r>
    <r>
      <rPr>
        <b/>
        <sz val="11"/>
        <rFont val="Calibri"/>
      </rPr>
      <t>e emissions per employee (Market-based)</t>
    </r>
  </si>
  <si>
    <r>
      <rPr>
        <b/>
        <sz val="9"/>
        <color rgb="FF000000"/>
        <rFont val="Calibri"/>
        <charset val="1"/>
      </rPr>
      <t>Tonnes of CO</t>
    </r>
    <r>
      <rPr>
        <b/>
        <vertAlign val="subscript"/>
        <sz val="11"/>
        <rFont val="Calibri"/>
      </rPr>
      <t>2</t>
    </r>
    <r>
      <rPr>
        <b/>
        <sz val="11"/>
        <rFont val="Calibri"/>
      </rPr>
      <t>e/FTE</t>
    </r>
  </si>
  <si>
    <r>
      <rPr>
        <b/>
        <sz val="9"/>
        <color rgb="FF000000"/>
        <rFont val="Calibri"/>
        <charset val="1"/>
      </rPr>
      <t>                                              57.47</t>
    </r>
  </si>
  <si>
    <r>
      <rPr>
        <b/>
        <sz val="9"/>
        <rFont val="Calibri"/>
      </rPr>
      <t>Arbejdernes Landsbank’s CO</t>
    </r>
    <r>
      <rPr>
        <b/>
        <vertAlign val="subscript"/>
        <sz val="9"/>
        <rFont val="Calibri"/>
        <family val="2"/>
      </rPr>
      <t>2</t>
    </r>
    <r>
      <rPr>
        <b/>
        <sz val="9"/>
        <rFont val="Calibri"/>
        <family val="2"/>
      </rPr>
      <t>e emissions for internal operations</t>
    </r>
  </si>
  <si>
    <r>
      <rPr>
        <b/>
        <sz val="9"/>
        <rFont val="Calibri"/>
      </rPr>
      <t>AL Finans’ CO</t>
    </r>
    <r>
      <rPr>
        <b/>
        <vertAlign val="subscript"/>
        <sz val="9"/>
        <rFont val="Calibri"/>
        <family val="2"/>
      </rPr>
      <t>2</t>
    </r>
    <r>
      <rPr>
        <b/>
        <sz val="9"/>
        <rFont val="Calibri"/>
        <family val="2"/>
      </rPr>
      <t>e emissions for internal operations</t>
    </r>
  </si>
  <si>
    <r>
      <rPr>
        <b/>
        <sz val="9"/>
        <rFont val="Calibri"/>
      </rPr>
      <t>Vestjysk Bank’s CO</t>
    </r>
    <r>
      <rPr>
        <b/>
        <vertAlign val="subscript"/>
        <sz val="9"/>
        <rFont val="Calibri"/>
        <family val="2"/>
      </rPr>
      <t>2</t>
    </r>
    <r>
      <rPr>
        <b/>
        <sz val="9"/>
        <rFont val="Calibri"/>
        <family val="2"/>
      </rPr>
      <t>e emissions for internal operations</t>
    </r>
  </si>
  <si>
    <r>
      <rPr>
        <b/>
        <sz val="9"/>
        <color rgb="FF000000"/>
        <rFont val="Calibri"/>
      </rPr>
      <t>Category, GHG Protocol</t>
    </r>
  </si>
  <si>
    <r>
      <rPr>
        <b/>
        <sz val="9"/>
        <color rgb="FF000000"/>
        <rFont val="Calibri"/>
      </rPr>
      <t>Data level</t>
    </r>
  </si>
  <si>
    <r>
      <rPr>
        <b/>
        <sz val="9"/>
        <color rgb="FF000000"/>
        <rFont val="Calibri"/>
      </rPr>
      <t xml:space="preserve">Most Recent Data Source </t>
    </r>
  </si>
  <si>
    <r>
      <rPr>
        <b/>
        <sz val="9"/>
        <color rgb="FF000000"/>
        <rFont val="Calibri"/>
      </rPr>
      <t>Boundary</t>
    </r>
  </si>
  <si>
    <r>
      <rPr>
        <b/>
        <sz val="9"/>
        <color rgb="FF000000"/>
        <rFont val="Calibri"/>
      </rPr>
      <t>Method</t>
    </r>
  </si>
  <si>
    <r>
      <rPr>
        <sz val="9"/>
        <color rgb="FF000000"/>
        <rFont val="Calibri"/>
      </rPr>
      <t>Market-based</t>
    </r>
  </si>
  <si>
    <r>
      <rPr>
        <sz val="9"/>
        <color rgb="FF000000"/>
        <rFont val="Calibri"/>
      </rPr>
      <t>Location-based</t>
    </r>
  </si>
  <si>
    <r>
      <rPr>
        <b/>
        <sz val="9"/>
        <color rgb="FF000000"/>
        <rFont val="Calibri"/>
      </rPr>
      <t>Total CO</t>
    </r>
    <r>
      <rPr>
        <b/>
        <vertAlign val="subscript"/>
        <sz val="9"/>
        <color rgb="FF000000"/>
        <rFont val="Calibri"/>
      </rPr>
      <t>2</t>
    </r>
    <r>
      <rPr>
        <b/>
        <sz val="9"/>
        <color rgb="FF000000"/>
        <rFont val="Calibri"/>
      </rPr>
      <t>e consumption (direct and indirect)</t>
    </r>
  </si>
  <si>
    <r>
      <rPr>
        <b/>
        <sz val="9"/>
        <color rgb="FF000000"/>
        <rFont val="Calibri"/>
      </rPr>
      <t>Tonnes of CO</t>
    </r>
    <r>
      <rPr>
        <b/>
        <vertAlign val="subscript"/>
        <sz val="9"/>
        <color rgb="FF000000"/>
        <rFont val="Calibri"/>
        <family val="2"/>
      </rPr>
      <t>2</t>
    </r>
    <r>
      <rPr>
        <b/>
        <sz val="9"/>
        <color rgb="FF000000"/>
        <rFont val="Calibri"/>
        <family val="2"/>
      </rPr>
      <t>e</t>
    </r>
  </si>
  <si>
    <r>
      <rPr>
        <b/>
        <sz val="9"/>
        <color rgb="FF000000"/>
        <rFont val="Calibri"/>
      </rPr>
      <t>Total CO</t>
    </r>
    <r>
      <rPr>
        <b/>
        <vertAlign val="subscript"/>
        <sz val="9"/>
        <color rgb="FF000000"/>
        <rFont val="Calibri"/>
        <family val="2"/>
      </rPr>
      <t>2</t>
    </r>
    <r>
      <rPr>
        <b/>
        <sz val="9"/>
        <color rgb="FF000000"/>
        <rFont val="Calibri"/>
        <family val="2"/>
      </rPr>
      <t>e consumption</t>
    </r>
    <r>
      <rPr>
        <sz val="9"/>
        <color rgb="FF000000"/>
        <rFont val="Calibri"/>
        <family val="2"/>
      </rPr>
      <t xml:space="preserve">
</t>
    </r>
    <r>
      <rPr>
        <b/>
        <sz val="9"/>
        <color rgb="FF000000"/>
        <rFont val="Calibri"/>
        <family val="2"/>
      </rPr>
      <t>(direct and indirect)</t>
    </r>
  </si>
  <si>
    <r>
      <rPr>
        <sz val="9"/>
        <color rgb="FF000000"/>
        <rFont val="Calibri"/>
      </rPr>
      <t>Total CO</t>
    </r>
    <r>
      <rPr>
        <vertAlign val="subscript"/>
        <sz val="9"/>
        <color rgb="FF000000"/>
        <rFont val="Calibri"/>
        <family val="2"/>
      </rPr>
      <t>2</t>
    </r>
    <r>
      <rPr>
        <sz val="9"/>
        <color rgb="FF000000"/>
        <rFont val="Calibri"/>
        <family val="2"/>
      </rPr>
      <t>e consumption</t>
    </r>
  </si>
  <si>
    <r>
      <rPr>
        <sz val="9"/>
        <color rgb="FF000000"/>
        <rFont val="Calibri"/>
      </rPr>
      <t>Tonnes of CO</t>
    </r>
    <r>
      <rPr>
        <vertAlign val="subscript"/>
        <sz val="11"/>
        <rFont val="Calibri"/>
      </rPr>
      <t>2</t>
    </r>
    <r>
      <rPr>
        <sz val="11"/>
        <color theme="1"/>
        <rFont val="Calibri"/>
        <family val="2"/>
        <scheme val="minor"/>
      </rPr>
      <t>e/FTE</t>
    </r>
  </si>
  <si>
    <r>
      <rPr>
        <b/>
        <sz val="9"/>
        <color rgb="FF000000"/>
        <rFont val="Calibri"/>
      </rPr>
      <t>Direct CO</t>
    </r>
    <r>
      <rPr>
        <b/>
        <vertAlign val="subscript"/>
        <sz val="9"/>
        <color rgb="FF000000"/>
        <rFont val="Calibri"/>
        <family val="2"/>
      </rPr>
      <t>2</t>
    </r>
    <r>
      <rPr>
        <b/>
        <sz val="9"/>
        <color rgb="FF000000"/>
        <rFont val="Calibri"/>
        <family val="2"/>
      </rPr>
      <t>e consumption (Scope 1)</t>
    </r>
  </si>
  <si>
    <r>
      <rPr>
        <b/>
        <sz val="9"/>
        <color rgb="FF000000"/>
        <rFont val="Calibri"/>
      </rPr>
      <t xml:space="preserve">                                         -  </t>
    </r>
  </si>
  <si>
    <r>
      <rPr>
        <sz val="9"/>
        <color rgb="FF000000"/>
        <rFont val="Calibri"/>
      </rPr>
      <t>Company vehicles</t>
    </r>
  </si>
  <si>
    <r>
      <rPr>
        <sz val="9"/>
        <color rgb="FF000000"/>
        <rFont val="Calibri"/>
      </rPr>
      <t>km</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</si>
  <si>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</si>
  <si>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 xml:space="preserve"> Manufacturer’s CO</t>
    </r>
    <r>
      <rPr>
        <vertAlign val="subscript"/>
        <sz val="9"/>
        <color rgb="FF000000"/>
        <rFont val="Calibri"/>
      </rPr>
      <t>2</t>
    </r>
    <r>
      <rPr>
        <sz val="9"/>
        <color rgb="FF000000"/>
        <rFont val="Calibri"/>
      </rPr>
      <t xml:space="preserve">e/km  </t>
    </r>
  </si>
  <si>
    <r>
      <rPr>
        <sz val="9"/>
        <color rgb="FF000000"/>
        <rFont val="Calibri"/>
      </rPr>
      <t xml:space="preserve"> Includes all vehicles owned by the company </t>
    </r>
  </si>
  <si>
    <r>
      <rPr>
        <sz val="9"/>
        <color rgb="FF000000"/>
        <rFont val="Calibri"/>
      </rPr>
      <t xml:space="preserve"> Km reading in vehicles from 1 December to 31 November </t>
    </r>
  </si>
  <si>
    <r>
      <rPr>
        <sz val="9"/>
        <color rgb="FF000000"/>
        <rFont val="Calibri"/>
      </rPr>
      <t>- Company car travel</t>
    </r>
  </si>
  <si>
    <r>
      <rPr>
        <sz val="9"/>
        <color rgb="FF000000"/>
        <rFont val="Calibri"/>
      </rPr>
      <t xml:space="preserve">                                   -  </t>
    </r>
  </si>
  <si>
    <r>
      <rPr>
        <sz val="9"/>
        <color rgb="FF000000"/>
        <rFont val="Calibri"/>
      </rPr>
      <t>- Heating (oil and gas)</t>
    </r>
  </si>
  <si>
    <r>
      <rPr>
        <b/>
        <sz val="9"/>
        <color rgb="FF000000"/>
        <rFont val="Calibri"/>
      </rPr>
      <t>Indirect CO</t>
    </r>
    <r>
      <rPr>
        <b/>
        <vertAlign val="subscript"/>
        <sz val="9"/>
        <color rgb="FF000000"/>
        <rFont val="Calibri"/>
        <family val="2"/>
      </rPr>
      <t>2</t>
    </r>
    <r>
      <rPr>
        <b/>
        <sz val="9"/>
        <color rgb="FF000000"/>
        <rFont val="Calibri"/>
        <family val="2"/>
      </rPr>
      <t>e consumption (Scope 2)</t>
    </r>
  </si>
  <si>
    <r>
      <rPr>
        <sz val="9"/>
        <color rgb="FF000000"/>
        <rFont val="Calibri"/>
      </rPr>
      <t>Company facilities</t>
    </r>
  </si>
  <si>
    <r>
      <rPr>
        <sz val="9"/>
        <color rgb="FF000000"/>
        <rFont val="Calibri"/>
      </rPr>
      <t>MWh</t>
    </r>
  </si>
  <si>
    <r>
      <rPr>
        <sz val="9"/>
        <color rgb="FF000000"/>
        <rFont val="Calibri"/>
      </rPr>
      <t xml:space="preserve"> Energinet's CO</t>
    </r>
    <r>
      <rPr>
        <vertAlign val="subscript"/>
        <sz val="9"/>
        <color rgb="FF000000"/>
        <rFont val="Calibri"/>
      </rPr>
      <t>2</t>
    </r>
    <r>
      <rPr>
        <sz val="9"/>
        <color rgb="FF000000"/>
        <rFont val="Calibri"/>
      </rPr>
      <t xml:space="preserve">e average for Denmark 2021 </t>
    </r>
  </si>
  <si>
    <r>
      <rPr>
        <sz val="9"/>
        <color rgb="FF000000"/>
        <rFont val="Calibri"/>
      </rPr>
      <t xml:space="preserve"> Company’s direct electricity consumption </t>
    </r>
  </si>
  <si>
    <r>
      <rPr>
        <sz val="9"/>
        <color rgb="FF000000"/>
        <rFont val="Calibri"/>
      </rPr>
      <t xml:space="preserve"> Digitally read at the electricity supplier </t>
    </r>
  </si>
  <si>
    <r>
      <rPr>
        <sz val="9"/>
        <color rgb="FF000000"/>
        <rFont val="Calibri"/>
      </rPr>
      <t>- Electricity consumption</t>
    </r>
  </si>
  <si>
    <r>
      <rPr>
        <sz val="9"/>
        <color rgb="FF000000"/>
        <rFont val="Calibri"/>
      </rPr>
      <t xml:space="preserve">                                        -  </t>
    </r>
  </si>
  <si>
    <r>
      <rPr>
        <sz val="9"/>
        <color rgb="FF000000"/>
        <rFont val="Calibri"/>
      </rPr>
      <t xml:space="preserve"> Environmental Product Declaration from HOFOR – Greater Copenhagen Utility </t>
    </r>
  </si>
  <si>
    <r>
      <rPr>
        <sz val="9"/>
        <color rgb="FF000000"/>
        <rFont val="Calibri"/>
      </rPr>
      <t xml:space="preserve"> Percentage the company’s heating consumption which includes the floorspace (m</t>
    </r>
    <r>
      <rPr>
        <vertAlign val="superscript"/>
        <sz val="9"/>
        <color rgb="FF000000"/>
        <rFont val="Calibri"/>
      </rPr>
      <t>2</t>
    </r>
    <r>
      <rPr>
        <sz val="9"/>
        <color rgb="FF000000"/>
        <rFont val="Calibri"/>
      </rPr>
      <t xml:space="preserve">) used directly by the company </t>
    </r>
  </si>
  <si>
    <r>
      <rPr>
        <sz val="9"/>
        <color rgb="FF000000"/>
        <rFont val="Calibri"/>
      </rPr>
      <t xml:space="preserve"> Heating accounts use non-calendar financial years and digital/analogue readings, therefore the most recent accounts available are used, see Annex  </t>
    </r>
  </si>
  <si>
    <r>
      <rPr>
        <sz val="9"/>
        <color rgb="FF000000"/>
        <rFont val="Calibri"/>
      </rPr>
      <t>- Heating (district heating and natural gas)</t>
    </r>
  </si>
  <si>
    <r>
      <rPr>
        <sz val="9"/>
        <color rgb="FF000000"/>
        <rFont val="Calibri"/>
        <family val="2"/>
      </rPr>
      <t>Purchases</t>
    </r>
  </si>
  <si>
    <r>
      <rPr>
        <sz val="9"/>
        <color rgb="FF000000"/>
        <rFont val="Calibri"/>
      </rPr>
      <t>1. Purchased goods and services</t>
    </r>
  </si>
  <si>
    <r>
      <rPr>
        <sz val="9"/>
        <color rgb="FF000000"/>
        <rFont val="Calibri"/>
      </rPr>
      <t>DKK</t>
    </r>
  </si>
  <si>
    <r>
      <rPr>
        <sz val="9"/>
        <color rgb="FF000000"/>
        <rFont val="Calibri"/>
        <family val="2"/>
      </rPr>
      <t xml:space="preserve"> - of which IT products </t>
    </r>
  </si>
  <si>
    <r>
      <rPr>
        <sz val="9"/>
        <color rgb="FF000000"/>
        <rFont val="Calibri"/>
      </rPr>
      <t xml:space="preserve"> EXIOBASE v3.3.16b2 (v. 2020 with 2011 data) </t>
    </r>
  </si>
  <si>
    <r>
      <rPr>
        <sz val="9"/>
        <color rgb="FF000000"/>
        <rFont val="Calibri"/>
      </rPr>
      <t xml:space="preserve"> Purchased goods from main supplier </t>
    </r>
  </si>
  <si>
    <r>
      <rPr>
        <sz val="9"/>
        <color rgb="FF000000"/>
        <rFont val="Calibri"/>
      </rPr>
      <t xml:space="preserve"> 1 December to 31 November </t>
    </r>
  </si>
  <si>
    <r>
      <rPr>
        <i/>
        <sz val="9"/>
        <color rgb="FF000000"/>
        <rFont val="Calibri"/>
      </rPr>
      <t xml:space="preserve">IT products </t>
    </r>
  </si>
  <si>
    <r>
      <rPr>
        <sz val="9"/>
        <color rgb="FF000000"/>
        <rFont val="Calibri"/>
        <family val="2"/>
      </rPr>
      <t xml:space="preserve">  - of which stationery</t>
    </r>
  </si>
  <si>
    <r>
      <rPr>
        <sz val="9"/>
        <color rgb="FF000000"/>
        <rFont val="Calibri"/>
      </rPr>
      <t>EXIOBASE v3.3.16b2 (v. 2020 with 2011 data)</t>
    </r>
  </si>
  <si>
    <r>
      <rPr>
        <sz val="9"/>
        <color rgb="FF000000"/>
        <rFont val="Calibri"/>
      </rPr>
      <t>Purchased goods from main supplier</t>
    </r>
  </si>
  <si>
    <r>
      <rPr>
        <sz val="9"/>
        <color rgb="FF000000"/>
        <rFont val="Calibri"/>
      </rPr>
      <t>1 December to 31 November</t>
    </r>
  </si>
  <si>
    <r>
      <rPr>
        <i/>
        <sz val="9"/>
        <color rgb="FF000000"/>
        <rFont val="Calibri"/>
      </rPr>
      <t>Stationery</t>
    </r>
  </si>
  <si>
    <r>
      <rPr>
        <sz val="9"/>
        <color rgb="FF000000"/>
        <rFont val="Calibri"/>
        <family val="2"/>
      </rPr>
      <t xml:space="preserve"> - of which fixtures and equipment</t>
    </r>
  </si>
  <si>
    <r>
      <rPr>
        <i/>
        <sz val="9"/>
        <color rgb="FF000000"/>
        <rFont val="Calibri"/>
      </rPr>
      <t>Fixtures and equipment</t>
    </r>
  </si>
  <si>
    <r>
      <rPr>
        <sz val="9"/>
        <color rgb="FF000000"/>
        <rFont val="Calibri"/>
        <family val="2"/>
      </rPr>
      <t xml:space="preserve"> - of which cleaning</t>
    </r>
  </si>
  <si>
    <r>
      <rPr>
        <sz val="9"/>
        <color rgb="FF000000"/>
        <rFont val="Calibri"/>
      </rPr>
      <t xml:space="preserve"> Purchased goods from main supplier </t>
    </r>
  </si>
  <si>
    <r>
      <rPr>
        <i/>
        <sz val="9"/>
        <color rgb="FF000000"/>
        <rFont val="Calibri"/>
      </rPr>
      <t>Cleaning</t>
    </r>
  </si>
  <si>
    <r>
      <rPr>
        <sz val="9"/>
        <color rgb="FF000000"/>
        <rFont val="Calibri"/>
      </rPr>
      <t>Share of ownership (BEC)</t>
    </r>
  </si>
  <si>
    <r>
      <rPr>
        <sz val="9"/>
        <color rgb="FF000000"/>
        <rFont val="Calibri"/>
      </rPr>
      <t xml:space="preserve"> BEC's ESG data from the past year </t>
    </r>
  </si>
  <si>
    <r>
      <rPr>
        <sz val="9"/>
        <color rgb="FF000000"/>
        <rFont val="Calibri"/>
      </rPr>
      <t xml:space="preserve"> Direct collaboration partner for the data area </t>
    </r>
  </si>
  <si>
    <r>
      <rPr>
        <sz val="9"/>
        <color rgb="FF000000"/>
        <rFont val="Calibri"/>
      </rPr>
      <t xml:space="preserve"> Last year's CO</t>
    </r>
    <r>
      <rPr>
        <vertAlign val="subscript"/>
        <sz val="9"/>
        <color rgb="FF000000"/>
        <rFont val="Calibri"/>
      </rPr>
      <t>2</t>
    </r>
    <r>
      <rPr>
        <sz val="9"/>
        <color rgb="FF000000"/>
        <rFont val="Calibri"/>
      </rPr>
      <t xml:space="preserve">e accounts </t>
    </r>
  </si>
  <si>
    <r>
      <rPr>
        <sz val="9"/>
        <color rgb="FF000000"/>
        <rFont val="Calibri"/>
      </rPr>
      <t>IT services/software</t>
    </r>
  </si>
  <si>
    <r>
      <rPr>
        <sz val="9"/>
        <color rgb="FF000000"/>
        <rFont val="Calibri"/>
      </rPr>
      <t>IT services/software</t>
    </r>
  </si>
  <si>
    <r>
      <rPr>
        <sz val="9"/>
        <color rgb="FF000000"/>
        <rFont val="Calibri"/>
      </rPr>
      <t xml:space="preserve"> Does not include costs of relocating employees </t>
    </r>
  </si>
  <si>
    <r>
      <rPr>
        <sz val="9"/>
        <color rgb="FF000000"/>
        <rFont val="Calibri"/>
      </rPr>
      <t xml:space="preserve"> Extract from renovation account </t>
    </r>
  </si>
  <si>
    <r>
      <rPr>
        <sz val="9"/>
        <color rgb="FF000000"/>
        <rFont val="Calibri"/>
      </rPr>
      <t>Renovation &amp; construction</t>
    </r>
  </si>
  <si>
    <r>
      <rPr>
        <sz val="9"/>
        <color rgb="FF000000"/>
        <rFont val="Calibri"/>
      </rPr>
      <t>Quantity/Kg</t>
    </r>
  </si>
  <si>
    <r>
      <rPr>
        <sz val="9"/>
        <color rgb="FF000000"/>
        <rFont val="Calibri"/>
      </rPr>
      <t xml:space="preserve"> The Big Climate Database from Concito </t>
    </r>
  </si>
  <si>
    <r>
      <rPr>
        <sz val="9"/>
        <color rgb="FF000000"/>
        <rFont val="Calibri"/>
      </rPr>
      <t xml:space="preserve"> Canteen operation for the employees included in the canteen scheme  </t>
    </r>
  </si>
  <si>
    <r>
      <rPr>
        <sz val="9"/>
        <color rgb="FF000000"/>
        <rFont val="Calibri"/>
      </rPr>
      <t xml:space="preserve"> Cherval Blanc supplied data extract 1 December </t>
    </r>
  </si>
  <si>
    <r>
      <rPr>
        <sz val="9"/>
        <color rgb="FF000000"/>
        <rFont val="Calibri"/>
      </rPr>
      <t>- Canteen operation</t>
    </r>
  </si>
  <si>
    <r>
      <rPr>
        <sz val="9"/>
        <color rgb="FF000000"/>
        <rFont val="Calibri"/>
      </rPr>
      <t>5. Waste generated in operations</t>
    </r>
  </si>
  <si>
    <r>
      <rPr>
        <sz val="9"/>
        <color rgb="FF000000"/>
        <rFont val="Calibri"/>
      </rPr>
      <t>Quantity/Tonne</t>
    </r>
  </si>
  <si>
    <r>
      <rPr>
        <sz val="9"/>
        <color rgb="FF000000"/>
        <rFont val="Calibri"/>
      </rPr>
      <t xml:space="preserve"> Supplier calculation </t>
    </r>
  </si>
  <si>
    <r>
      <rPr>
        <sz val="9"/>
        <color rgb="FF000000"/>
        <rFont val="Calibri"/>
      </rPr>
      <t xml:space="preserve"> Resource management/waste operations for employees in offices with more than 50 persons </t>
    </r>
  </si>
  <si>
    <r>
      <rPr>
        <sz val="9"/>
        <color rgb="FF000000"/>
        <rFont val="Calibri"/>
      </rPr>
      <t xml:space="preserve"> Affaldplus supplied data extract 1 December </t>
    </r>
  </si>
  <si>
    <r>
      <rPr>
        <sz val="9"/>
        <color rgb="FF000000"/>
        <rFont val="Calibri"/>
      </rPr>
      <t>- Resource management</t>
    </r>
  </si>
  <si>
    <r>
      <rPr>
        <sz val="9"/>
        <color rgb="FF000000"/>
        <rFont val="Calibri"/>
      </rPr>
      <t>- Public transport</t>
    </r>
  </si>
  <si>
    <r>
      <rPr>
        <sz val="9"/>
        <color rgb="FF000000"/>
        <rFont val="Calibri"/>
      </rPr>
      <t>6. Business travel</t>
    </r>
  </si>
  <si>
    <r>
      <rPr>
        <sz val="9"/>
        <color rgb="FF000000"/>
        <rFont val="Calibri"/>
      </rPr>
      <t xml:space="preserve"> Environmental Product Declaration from DSB </t>
    </r>
  </si>
  <si>
    <r>
      <rPr>
        <sz val="9"/>
        <color rgb="FF000000"/>
        <rFont val="Calibri"/>
      </rPr>
      <t xml:space="preserve"> Employee transport with the Bank's travel card </t>
    </r>
  </si>
  <si>
    <r>
      <rPr>
        <sz val="9"/>
        <color rgb="FF000000"/>
        <rFont val="Calibri"/>
      </rPr>
      <t>- Public transport &amp; Air travel</t>
    </r>
  </si>
  <si>
    <r>
      <rPr>
        <sz val="9"/>
        <color rgb="FF000000"/>
        <rFont val="Calibri"/>
      </rPr>
      <t>- Air travel</t>
    </r>
  </si>
  <si>
    <r>
      <rPr>
        <sz val="9"/>
        <color rgb="FF000000"/>
        <rFont val="Calibri"/>
      </rPr>
      <t xml:space="preserve"> atmosfair.de,  VDR (German Business Travel Association) standard </t>
    </r>
  </si>
  <si>
    <r>
      <rPr>
        <sz val="9"/>
        <color rgb="FF000000"/>
        <rFont val="Calibri"/>
      </rPr>
      <t xml:space="preserve"> Only includes air travel by the Executive Management </t>
    </r>
  </si>
  <si>
    <r>
      <rPr>
        <sz val="9"/>
        <color rgb="FF000000"/>
        <rFont val="Calibri"/>
      </rPr>
      <t xml:space="preserve"> Air ticket orders are collated by the Management Secretariat, and calculated 1/1-31/12 </t>
    </r>
  </si>
  <si>
    <r>
      <rPr>
        <sz val="9"/>
        <color rgb="FF000000"/>
        <rFont val="Calibri"/>
      </rPr>
      <t>- Travel in private cars during working hours</t>
    </r>
  </si>
  <si>
    <r>
      <rPr>
        <sz val="9"/>
        <color rgb="FF000000"/>
        <rFont val="Calibri"/>
      </rPr>
      <t xml:space="preserve"> Danish statistics on the average emissions of cars </t>
    </r>
  </si>
  <si>
    <r>
      <rPr>
        <sz val="9"/>
        <color rgb="FF000000"/>
        <rFont val="Calibri"/>
      </rPr>
      <t xml:space="preserve"> mileage (km) in working hours reported to HR </t>
    </r>
  </si>
  <si>
    <r>
      <rPr>
        <sz val="9"/>
        <color rgb="FF000000"/>
        <rFont val="Calibri"/>
      </rPr>
      <t xml:space="preserve"> HR share reported mileage (km) for payment to employees 1/1-31/12 </t>
    </r>
  </si>
  <si>
    <r>
      <rPr>
        <b/>
        <sz val="9"/>
        <color rgb="FF000000"/>
        <rFont val="Calibri"/>
      </rPr>
      <t>Method and data</t>
    </r>
    <r>
      <rPr>
        <sz val="9"/>
        <color rgb="FF000000"/>
        <rFont val="Calibri"/>
      </rPr>
      <t xml:space="preserve">
</t>
    </r>
    <r>
      <rPr>
        <sz val="9"/>
        <color rgb="FF000000"/>
        <rFont val="Calibri"/>
        <family val="2"/>
      </rPr>
      <t>The Group's own CO</t>
    </r>
    <r>
      <rPr>
        <vertAlign val="subscript"/>
        <sz val="9"/>
        <color rgb="FF000000"/>
        <rFont val="Calibri"/>
        <family val="2"/>
      </rPr>
      <t>2</t>
    </r>
    <r>
      <rPr>
        <sz val="9"/>
        <color rgb="FF000000"/>
        <rFont val="Calibri"/>
        <family val="2"/>
      </rPr>
      <t>e emissions are calculated on the basis of the amount of greenhouse gas emissions from activities (CO</t>
    </r>
    <r>
      <rPr>
        <vertAlign val="subscript"/>
        <sz val="9"/>
        <color rgb="FF000000"/>
        <rFont val="Calibri"/>
        <family val="2"/>
      </rPr>
      <t>2</t>
    </r>
    <r>
      <rPr>
        <sz val="9"/>
        <color rgb="FF000000"/>
        <rFont val="Calibri"/>
        <family val="2"/>
      </rPr>
      <t>e) of which the Group exercises operational control, i.e. where Arbejdernes Landsbank has the authority to carry out and implement changes. Arbejdernes Landsbank's ownership interests in TestaViva and Young Money as well as data from these are included in the CO</t>
    </r>
    <r>
      <rPr>
        <vertAlign val="subscript"/>
        <sz val="9"/>
        <color rgb="FF000000"/>
        <rFont val="Calibri"/>
        <family val="2"/>
      </rPr>
      <t>2</t>
    </r>
    <r>
      <rPr>
        <sz val="9"/>
        <color rgb="FF000000"/>
        <rFont val="Calibri"/>
        <family val="2"/>
      </rPr>
      <t>e calculations on investments (own portfolio) and are therefore not shown in the calculation above. 
The calculation for 2022 includes data from Arbejdernes Landsbank, AL Finans and Vestjysk Bank. In addition, we have included a number of items in the calculation of the indirect greenhouse gas emissions in scope 3 as more data has become available. Total CO</t>
    </r>
    <r>
      <rPr>
        <vertAlign val="subscript"/>
        <sz val="9"/>
        <color rgb="FF000000"/>
        <rFont val="Calibri"/>
        <family val="2"/>
      </rPr>
      <t>2</t>
    </r>
    <r>
      <rPr>
        <sz val="9"/>
        <color rgb="FF000000"/>
        <rFont val="Calibri"/>
        <family val="2"/>
      </rPr>
      <t>e emissions emissions for this year cannot therefore be compared with last year.  
Scope 1 constitutes the direct greenhouse gas emissions from sources owned or controlled by the Group. These include emissions from the Group's company cars, and we put 100% of the usage down to company usage. 
- Scope 2 constitutes the indirect greenhouse gas emissions from electricity and heating consumption in the Group. 
o The location-based calculation method in scope 2 reflects the average emissions intensity on the Danish electricity grid from where the Bank receives its electricity. 
o The market-based calculation method reflects the emissions intensity of the electricity company from where the Bank buys electricity. Arbejdernes Landsbank is supplied with electricity from 100% renewable sources. 
- Scope 3 constitutes other indirect greenhouse gas emissions from sources that are not owned or controlled by the Group. These include deliveries from third parties, travel, transport and resource management. As a new element in the calculations of scope 3, this year we have included procurement of IT services/software, IT products, cleaning as well as renovation and construction, for example. And we will continue to report on our canteens, stationery and fixtures and equipment. 
Accounting policies are stated in the section about Reporting principles on page XX and in the Sustainability Fact Book under the tab "Climate accounts".</t>
    </r>
  </si>
  <si>
    <r>
      <rPr>
        <b/>
        <sz val="9"/>
        <color theme="1"/>
        <rFont val="Calibri"/>
        <family val="2"/>
        <scheme val="minor"/>
      </rPr>
      <t>Data quality score</t>
    </r>
  </si>
  <si>
    <r>
      <rPr>
        <sz val="9"/>
        <color theme="1"/>
        <rFont val="Calibri"/>
        <family val="2"/>
        <scheme val="minor"/>
      </rPr>
      <t>We have assessed the data quality of the financed CO</t>
    </r>
    <r>
      <rPr>
        <vertAlign val="subscript"/>
        <sz val="9"/>
        <color theme="1"/>
        <rFont val="Calibri"/>
        <family val="2"/>
        <scheme val="minor"/>
      </rPr>
      <t>2</t>
    </r>
    <r>
      <rPr>
        <sz val="9"/>
        <color theme="1"/>
        <rFont val="Calibri"/>
        <family val="2"/>
        <scheme val="minor"/>
      </rPr>
      <t>e figures based on the data quality score from the Partnership for Carbon Accounting Financials (PCAF) and Finance Denmark's model for carbon footprint. The table below shows a weighted data score for the business activity used in the analysis.</t>
    </r>
  </si>
  <si>
    <r>
      <rPr>
        <b/>
        <sz val="9"/>
        <color theme="1"/>
        <rFont val="Calibri"/>
        <family val="2"/>
        <scheme val="minor"/>
      </rPr>
      <t>Data</t>
    </r>
  </si>
  <si>
    <r>
      <rPr>
        <b/>
        <sz val="9"/>
        <color theme="1"/>
        <rFont val="Calibri"/>
        <family val="2"/>
        <scheme val="minor"/>
      </rPr>
      <t>Score 1</t>
    </r>
  </si>
  <si>
    <r>
      <rPr>
        <b/>
        <sz val="9"/>
        <color theme="1"/>
        <rFont val="Calibri"/>
        <family val="2"/>
        <scheme val="minor"/>
      </rPr>
      <t>Score 2</t>
    </r>
  </si>
  <si>
    <r>
      <rPr>
        <b/>
        <sz val="9"/>
        <color theme="1"/>
        <rFont val="Calibri"/>
        <family val="2"/>
        <scheme val="minor"/>
      </rPr>
      <t>Score 3</t>
    </r>
  </si>
  <si>
    <r>
      <rPr>
        <b/>
        <sz val="9"/>
        <color theme="1"/>
        <rFont val="Calibri"/>
        <family val="2"/>
        <scheme val="minor"/>
      </rPr>
      <t>Score 4</t>
    </r>
  </si>
  <si>
    <r>
      <rPr>
        <b/>
        <sz val="9"/>
        <color theme="1"/>
        <rFont val="Calibri"/>
        <family val="2"/>
        <scheme val="minor"/>
      </rPr>
      <t>Score 5</t>
    </r>
  </si>
  <si>
    <r>
      <rPr>
        <b/>
        <sz val="9"/>
        <color theme="1"/>
        <rFont val="Calibri"/>
        <family val="2"/>
        <scheme val="minor"/>
      </rPr>
      <t>Weighted data quality scores 1-5</t>
    </r>
  </si>
  <si>
    <r>
      <rPr>
        <b/>
        <sz val="9"/>
        <color rgb="FF000000"/>
        <rFont val="Calibri"/>
        <family val="2"/>
        <scheme val="minor"/>
      </rPr>
      <t>Total loans</t>
    </r>
  </si>
  <si>
    <r>
      <rPr>
        <sz val="9"/>
        <color theme="1"/>
        <rFont val="Calibri"/>
        <family val="2"/>
        <scheme val="minor"/>
      </rPr>
      <t>Car loans (AL Finans)</t>
    </r>
  </si>
  <si>
    <r>
      <rPr>
        <sz val="9"/>
        <color theme="1"/>
        <rFont val="Calibri"/>
        <family val="2"/>
        <scheme val="minor"/>
      </rPr>
      <t>Car loan (VB)</t>
    </r>
  </si>
  <si>
    <r>
      <rPr>
        <sz val="9"/>
        <color rgb="FF000000"/>
        <rFont val="Calibri"/>
        <family val="2"/>
        <scheme val="minor"/>
      </rPr>
      <t>Business loan (VB)</t>
    </r>
  </si>
  <si>
    <r>
      <rPr>
        <sz val="9"/>
        <color theme="1"/>
        <rFont val="Calibri"/>
        <family val="2"/>
        <scheme val="minor"/>
      </rPr>
      <t>Leasing (AL Finans)</t>
    </r>
  </si>
  <si>
    <r>
      <rPr>
        <b/>
        <sz val="9"/>
        <color theme="1"/>
        <rFont val="Calibri"/>
        <family val="2"/>
        <scheme val="minor"/>
      </rPr>
      <t>Total investments for covered securities*</t>
    </r>
  </si>
  <si>
    <r>
      <rPr>
        <sz val="9"/>
        <color theme="1"/>
        <rFont val="Calibri"/>
        <family val="2"/>
        <scheme val="minor"/>
      </rPr>
      <t>Listed shares</t>
    </r>
  </si>
  <si>
    <r>
      <rPr>
        <sz val="9"/>
        <color theme="1"/>
        <rFont val="Calibri"/>
        <family val="2"/>
        <scheme val="minor"/>
      </rPr>
      <t>Corporate shares</t>
    </r>
  </si>
  <si>
    <r>
      <rPr>
        <sz val="9"/>
        <color theme="1"/>
        <rFont val="Calibri"/>
        <family val="2"/>
        <scheme val="minor"/>
      </rPr>
      <t>Covered bonds/mortgage-credit bonds</t>
    </r>
  </si>
  <si>
    <r>
      <rPr>
        <sz val="9"/>
        <color theme="1"/>
        <rFont val="Calibri"/>
        <family val="2"/>
        <scheme val="minor"/>
      </rPr>
      <t>*Many listed companies use a recognised auditor for their ESG reporting, and we can see the names of these auditors at our data supplier. In some cases, where our data supplier does not have the name of an auditor, we can find the name of the auditor in the company's ESG reporting. This corresponds to level 1 data quality, with a smaller amount in level 2, to reflect that we do not always have a clear indication of the auditors. This also applies to corporate bonds issued by listed companies, however, there seems to be a slightly poorer quality of data for unlisted companies that issue bonds. This is reflected by a slightly lower classification to level 1, and a slightly higher classification to level 2. We see a trend towards better data quality in companies based in Europe, and slightly worse data quality for companies based in Asia, for example. With regard to mortgage-credit loans, our calculations are based on figures provided by Danish mortgage-credit institutions across issues. This corresponds to level 3 data quality, where CO</t>
    </r>
    <r>
      <rPr>
        <vertAlign val="subscript"/>
        <sz val="9"/>
        <color theme="1"/>
        <rFont val="Calibri"/>
        <family val="2"/>
        <scheme val="minor"/>
      </rPr>
      <t>2</t>
    </r>
    <r>
      <rPr>
        <sz val="9"/>
        <color theme="1"/>
        <rFont val="Calibri"/>
        <family val="2"/>
        <scheme val="minor"/>
      </rPr>
      <t>e is calculated on underlying activities based on production (in this case, typically homes). Some mortgage-credit institutions have not published corresponding figures, and for these we use the average figure for the industry. In such situations, we are at level 4 data quality. We do not state data quality levels for ship credits and government bonds for which we have no data.</t>
    </r>
  </si>
  <si>
    <r>
      <rPr>
        <b/>
        <sz val="11"/>
        <color theme="1"/>
        <rFont val="Calibri"/>
        <family val="2"/>
        <scheme val="minor"/>
      </rPr>
      <t>Environmental accounts 2022</t>
    </r>
  </si>
  <si>
    <r>
      <rPr>
        <b/>
        <sz val="9"/>
        <color theme="1"/>
        <rFont val="Calibri"/>
        <family val="2"/>
        <scheme val="minor"/>
      </rPr>
      <t>Background</t>
    </r>
    <r>
      <rPr>
        <sz val="9"/>
        <color theme="1"/>
        <rFont val="Calibri"/>
        <family val="2"/>
        <scheme val="minor"/>
      </rPr>
      <t xml:space="preserve">
Arbejdernes Landsbank has an ambition to report on its own environmental impact every year as well as on that of AL Finans. Reporting principles and the database are described in the tables below. As a general rule, reporting period covers the period from 1 January to 31 December for the relevant reporting year. Unfortunately, not all district-heating companies in Denmark have installed digital heat meters on consumption and do not publish the annual consumption until March/April. Therefore, a small quantity of data uses the earliest data available (previous year). In some cases, water accounts from local district-heating companies use non-calendar financial years and have no standard period. Therefore, we use annual statements covering 12 months of consumption, which can cover both the year concerned and the year before.  </t>
    </r>
  </si>
  <si>
    <r>
      <rPr>
        <b/>
        <sz val="11"/>
        <color rgb="FF000000"/>
        <rFont val="Calibri"/>
      </rPr>
      <t>ARBEJDERNES LANDSBANK</t>
    </r>
  </si>
  <si>
    <r>
      <rPr>
        <b/>
        <sz val="11"/>
        <color rgb="FF000000"/>
        <rFont val="Calibri"/>
      </rPr>
      <t>AL FINANS</t>
    </r>
  </si>
  <si>
    <r>
      <rPr>
        <b/>
        <sz val="11"/>
        <color rgb="FF000000"/>
        <rFont val="Calibri"/>
      </rPr>
      <t>VESTJYSK BANK</t>
    </r>
  </si>
  <si>
    <r>
      <rPr>
        <b/>
        <sz val="9"/>
        <color rgb="FF000000"/>
        <rFont val="Calibri"/>
      </rPr>
      <t>General data</t>
    </r>
  </si>
  <si>
    <r>
      <rPr>
        <b/>
        <sz val="9"/>
        <color rgb="FF000000"/>
        <rFont val="Calibri"/>
      </rPr>
      <t>Targets</t>
    </r>
  </si>
  <si>
    <r>
      <rPr>
        <sz val="9"/>
        <color rgb="FF000000"/>
        <rFont val="Calibri"/>
      </rPr>
      <t xml:space="preserve">Area of consumption </t>
    </r>
  </si>
  <si>
    <r>
      <rPr>
        <sz val="9"/>
        <color rgb="FF000000"/>
        <rFont val="Calibri"/>
      </rPr>
      <t>m</t>
    </r>
    <r>
      <rPr>
        <vertAlign val="superscript"/>
        <sz val="9"/>
        <color rgb="FF000000"/>
        <rFont val="Calibri"/>
        <family val="2"/>
      </rPr>
      <t>2</t>
    </r>
  </si>
  <si>
    <r>
      <rPr>
        <b/>
        <sz val="9"/>
        <color rgb="FF000000"/>
        <rFont val="Calibri"/>
      </rPr>
      <t>KPIs for Arbejdernes Landsbank</t>
    </r>
  </si>
  <si>
    <r>
      <rPr>
        <b/>
        <sz val="9"/>
        <color rgb="FF000000"/>
        <rFont val="Calibri"/>
      </rPr>
      <t>KPIs for AL Finans</t>
    </r>
  </si>
  <si>
    <r>
      <rPr>
        <b/>
        <sz val="9"/>
        <color rgb="FF000000"/>
        <rFont val="Calibri"/>
      </rPr>
      <t xml:space="preserve">KPIs for Vestjysk </t>
    </r>
  </si>
  <si>
    <r>
      <rPr>
        <sz val="9"/>
        <color rgb="FF000000"/>
        <rFont val="Calibri"/>
      </rPr>
      <t>Electricity consumption per employee</t>
    </r>
  </si>
  <si>
    <r>
      <rPr>
        <sz val="9"/>
        <color rgb="FF000000"/>
        <rFont val="Calibri"/>
      </rPr>
      <t xml:space="preserve">Heating consumption per employee </t>
    </r>
  </si>
  <si>
    <r>
      <rPr>
        <sz val="9"/>
        <color rgb="FF000000"/>
        <rFont val="Calibri"/>
      </rPr>
      <t>Water consumption per employee</t>
    </r>
  </si>
  <si>
    <r>
      <rPr>
        <sz val="9"/>
        <color rgb="FF000000"/>
        <rFont val="Calibri"/>
      </rPr>
      <t>Average emissions per kilometre travelled in AL vehicle fleet</t>
    </r>
  </si>
  <si>
    <r>
      <rPr>
        <sz val="9"/>
        <color rgb="FF000000"/>
        <rFont val="Calibri"/>
      </rPr>
      <t>gram CO</t>
    </r>
    <r>
      <rPr>
        <vertAlign val="subscript"/>
        <sz val="9"/>
        <color rgb="FF000000"/>
        <rFont val="Calibri"/>
        <family val="2"/>
      </rPr>
      <t>2</t>
    </r>
    <r>
      <rPr>
        <sz val="9"/>
        <color rgb="FF000000"/>
        <rFont val="Calibri"/>
        <family val="2"/>
      </rPr>
      <t>e/km</t>
    </r>
  </si>
  <si>
    <r>
      <rPr>
        <sz val="9"/>
        <color rgb="FF000000"/>
        <rFont val="Calibri"/>
      </rPr>
      <t>Climate footprint per meal</t>
    </r>
  </si>
  <si>
    <r>
      <rPr>
        <sz val="9"/>
        <color rgb="FF000000"/>
        <rFont val="Calibri"/>
      </rPr>
      <t>Kg CO</t>
    </r>
    <r>
      <rPr>
        <vertAlign val="subscript"/>
        <sz val="9"/>
        <color rgb="FF000000"/>
        <rFont val="Calibri"/>
        <family val="2"/>
      </rPr>
      <t>2</t>
    </r>
    <r>
      <rPr>
        <sz val="9"/>
        <color rgb="FF000000"/>
        <rFont val="Calibri"/>
        <family val="2"/>
      </rPr>
      <t>e/meal</t>
    </r>
  </si>
  <si>
    <r>
      <rPr>
        <sz val="9"/>
        <color rgb="FF000000"/>
        <rFont val="Calibri"/>
      </rPr>
      <t xml:space="preserve">                                 -  </t>
    </r>
  </si>
  <si>
    <r>
      <rPr>
        <sz val="9"/>
        <rFont val="Calibri"/>
        <family val="2"/>
      </rPr>
      <t>&gt;90%</t>
    </r>
  </si>
  <si>
    <r>
      <rPr>
        <sz val="9"/>
        <color rgb="FF000000"/>
        <rFont val="Calibri"/>
      </rPr>
      <t>Fixtures and equipment 43.5%
IT 46.4%
Cleaning 98.1%
Printed materials 88.5%
Stationery 66.1%</t>
    </r>
  </si>
  <si>
    <r>
      <rPr>
        <sz val="9"/>
        <color rgb="FF000000"/>
        <rFont val="Calibri"/>
      </rPr>
      <t>Textiles 93%
Fixtures and equipment 62%
IT 96%
Cleaning 98.4%
Printed materials 100%
Stationery 58.7%</t>
    </r>
  </si>
  <si>
    <r>
      <rPr>
        <sz val="9"/>
        <rFont val="Calibri"/>
      </rPr>
      <t xml:space="preserve">Textiles 91%
Fixtures and equipment 75%
IT 97%
  Cleaning 97.1%
  Printed materials 100%
Stationery 28.2% </t>
    </r>
  </si>
  <si>
    <r>
      <rPr>
        <b/>
        <sz val="9"/>
        <color rgb="FF000000"/>
        <rFont val="Calibri"/>
      </rPr>
      <t>Database</t>
    </r>
  </si>
  <si>
    <r>
      <rPr>
        <b/>
        <sz val="9"/>
        <color rgb="FF000000"/>
        <rFont val="Calibri"/>
      </rPr>
      <t>Energy</t>
    </r>
  </si>
  <si>
    <r>
      <rPr>
        <sz val="9"/>
        <color rgb="FF000000"/>
        <rFont val="Calibri"/>
      </rPr>
      <t>Renewable share of electricity consumption</t>
    </r>
  </si>
  <si>
    <r>
      <rPr>
        <sz val="9"/>
        <color rgb="FF000000"/>
        <rFont val="Calibri"/>
      </rPr>
      <t>Own production of electricity</t>
    </r>
  </si>
  <si>
    <r>
      <rPr>
        <sz val="9"/>
        <color rgb="FF000000"/>
        <rFont val="Calibri"/>
      </rPr>
      <t xml:space="preserve">                             -      </t>
    </r>
  </si>
  <si>
    <r>
      <rPr>
        <sz val="9"/>
        <color rgb="FF000000"/>
        <rFont val="Calibri"/>
      </rPr>
      <t>Electricity consumption from supplier</t>
    </r>
  </si>
  <si>
    <r>
      <rPr>
        <sz val="9"/>
        <color rgb="FF000000"/>
        <rFont val="Calibri"/>
      </rPr>
      <t>Total electricity consumption</t>
    </r>
  </si>
  <si>
    <r>
      <rPr>
        <sz val="9"/>
        <color rgb="FF000000"/>
        <rFont val="Calibri"/>
      </rPr>
      <t>Types of heating consumption</t>
    </r>
  </si>
  <si>
    <r>
      <rPr>
        <sz val="9"/>
        <color rgb="FF000000"/>
        <rFont val="Calibri"/>
      </rPr>
      <t xml:space="preserve">Litres (temporary oil-fired boiler) </t>
    </r>
  </si>
  <si>
    <r>
      <rPr>
        <sz val="9"/>
        <color rgb="FF000000"/>
        <rFont val="Calibri"/>
      </rPr>
      <t>m</t>
    </r>
    <r>
      <rPr>
        <vertAlign val="superscript"/>
        <sz val="9"/>
        <color rgb="FF000000"/>
        <rFont val="Calibri"/>
      </rPr>
      <t>3</t>
    </r>
    <r>
      <rPr>
        <sz val="9"/>
        <color rgb="FF000000"/>
        <rFont val="Calibri"/>
      </rPr>
      <t xml:space="preserve"> (natural gas)</t>
    </r>
  </si>
  <si>
    <r>
      <rPr>
        <sz val="9"/>
        <color rgb="FF000000"/>
        <rFont val="Calibri"/>
      </rPr>
      <t>MWh (district heating)</t>
    </r>
  </si>
  <si>
    <r>
      <rPr>
        <sz val="9"/>
        <color rgb="FF000000"/>
        <rFont val="Calibri"/>
      </rPr>
      <t>Total heating consumption</t>
    </r>
  </si>
  <si>
    <r>
      <rPr>
        <sz val="9"/>
        <color rgb="FF000000"/>
        <rFont val="Calibri"/>
      </rPr>
      <t xml:space="preserve">Total energy consumption </t>
    </r>
  </si>
  <si>
    <r>
      <rPr>
        <sz val="9"/>
        <color rgb="FF000000"/>
        <rFont val="Calibri"/>
      </rPr>
      <t>Electricity consumption per square metre</t>
    </r>
  </si>
  <si>
    <r>
      <rPr>
        <sz val="9"/>
        <color rgb="FF000000"/>
        <rFont val="Calibri"/>
      </rPr>
      <t>kWh/m</t>
    </r>
    <r>
      <rPr>
        <vertAlign val="superscript"/>
        <sz val="9"/>
        <color rgb="FF000000"/>
        <rFont val="Calibri"/>
      </rPr>
      <t>2</t>
    </r>
  </si>
  <si>
    <r>
      <rPr>
        <sz val="9"/>
        <color rgb="FF000000"/>
        <rFont val="Calibri"/>
      </rPr>
      <t xml:space="preserve">Heating consumption per employee </t>
    </r>
  </si>
  <si>
    <r>
      <rPr>
        <sz val="9"/>
        <color rgb="FF000000"/>
        <rFont val="Calibri"/>
      </rPr>
      <t xml:space="preserve">Heating consumption per square metre </t>
    </r>
  </si>
  <si>
    <r>
      <rPr>
        <sz val="9"/>
        <color rgb="FF000000"/>
        <rFont val="Calibri"/>
      </rPr>
      <t>Energy consumption per employee</t>
    </r>
  </si>
  <si>
    <r>
      <rPr>
        <sz val="9"/>
        <color rgb="FF000000"/>
        <rFont val="Calibri"/>
      </rPr>
      <t xml:space="preserve"> kWh/FTE</t>
    </r>
  </si>
  <si>
    <r>
      <rPr>
        <sz val="9"/>
        <color rgb="FF000000"/>
        <rFont val="Calibri"/>
      </rPr>
      <t>Energy consumption per square metre</t>
    </r>
  </si>
  <si>
    <r>
      <rPr>
        <b/>
        <sz val="9"/>
        <color rgb="FF000000"/>
        <rFont val="Calibri"/>
      </rPr>
      <t>Transport</t>
    </r>
  </si>
  <si>
    <r>
      <rPr>
        <sz val="9"/>
        <color rgb="FF000000"/>
        <rFont val="Calibri"/>
      </rPr>
      <t>Vehicle types in the AL vehicle fleet</t>
    </r>
  </si>
  <si>
    <r>
      <rPr>
        <sz val="9"/>
        <color rgb="FF000000"/>
        <rFont val="Calibri"/>
      </rPr>
      <t xml:space="preserve">% </t>
    </r>
  </si>
  <si>
    <r>
      <rPr>
        <sz val="9"/>
        <color rgb="FF000000"/>
        <rFont val="Calibri"/>
      </rPr>
      <t>Petrol: 5%</t>
    </r>
  </si>
  <si>
    <r>
      <rPr>
        <sz val="9"/>
        <color rgb="FF000000"/>
        <rFont val="Calibri"/>
      </rPr>
      <t>Petrol: 4%</t>
    </r>
  </si>
  <si>
    <r>
      <rPr>
        <sz val="9"/>
        <color rgb="FF000000"/>
        <rFont val="Calibri"/>
      </rPr>
      <t>Petrol: 12%</t>
    </r>
  </si>
  <si>
    <r>
      <rPr>
        <sz val="9"/>
        <color rgb="FF000000"/>
        <rFont val="Calibri"/>
      </rPr>
      <t>Petrol: 9%</t>
    </r>
  </si>
  <si>
    <r>
      <rPr>
        <sz val="9"/>
        <color rgb="FF000000"/>
        <rFont val="Calibri"/>
      </rPr>
      <t>Petrol: %</t>
    </r>
  </si>
  <si>
    <r>
      <rPr>
        <sz val="9"/>
        <color rgb="FF000000"/>
        <rFont val="Calibri"/>
      </rPr>
      <t>Petrol: 0%</t>
    </r>
  </si>
  <si>
    <r>
      <rPr>
        <sz val="9"/>
        <color rgb="FF000000"/>
        <rFont val="Calibri"/>
      </rPr>
      <t>Diesel: 38%</t>
    </r>
  </si>
  <si>
    <r>
      <rPr>
        <sz val="9"/>
        <color rgb="FF000000"/>
        <rFont val="Calibri"/>
      </rPr>
      <t>Diesel: 48%</t>
    </r>
  </si>
  <si>
    <r>
      <rPr>
        <sz val="9"/>
        <color rgb="FF000000"/>
        <rFont val="Calibri"/>
      </rPr>
      <t>Diesel: 60%</t>
    </r>
  </si>
  <si>
    <r>
      <rPr>
        <sz val="9"/>
        <color rgb="FF000000"/>
        <rFont val="Calibri"/>
      </rPr>
      <t>Diesel: 55%</t>
    </r>
  </si>
  <si>
    <r>
      <rPr>
        <sz val="9"/>
        <color rgb="FF000000"/>
        <rFont val="Calibri"/>
      </rPr>
      <t>Diesel: %</t>
    </r>
  </si>
  <si>
    <r>
      <rPr>
        <sz val="9"/>
        <color rgb="FF000000"/>
        <rFont val="Calibri"/>
      </rPr>
      <t>Diesel: 30%</t>
    </r>
  </si>
  <si>
    <r>
      <rPr>
        <sz val="9"/>
        <color rgb="FF000000"/>
        <rFont val="Calibri"/>
      </rPr>
      <t xml:space="preserve">Hybrid: 43% </t>
    </r>
  </si>
  <si>
    <r>
      <rPr>
        <sz val="9"/>
        <color rgb="FF000000"/>
        <rFont val="Calibri"/>
      </rPr>
      <t xml:space="preserve">Hybrid: 35% </t>
    </r>
  </si>
  <si>
    <r>
      <rPr>
        <sz val="9"/>
        <color rgb="FF000000"/>
        <rFont val="Calibri"/>
      </rPr>
      <t xml:space="preserve">Hybrid: 28% </t>
    </r>
  </si>
  <si>
    <r>
      <rPr>
        <sz val="9"/>
        <color rgb="FF000000"/>
        <rFont val="Calibri"/>
      </rPr>
      <t xml:space="preserve">Hybrid: 36% </t>
    </r>
  </si>
  <si>
    <r>
      <rPr>
        <sz val="9"/>
        <color rgb="FF000000"/>
        <rFont val="Calibri"/>
      </rPr>
      <t xml:space="preserve">Hybrid: % </t>
    </r>
  </si>
  <si>
    <r>
      <rPr>
        <sz val="9"/>
        <color rgb="FF000000"/>
        <rFont val="Calibri"/>
      </rPr>
      <t xml:space="preserve">Hybrid: 70% </t>
    </r>
  </si>
  <si>
    <r>
      <rPr>
        <sz val="9"/>
        <color rgb="FF000000"/>
        <rFont val="Calibri"/>
      </rPr>
      <t>Electricity: 14%</t>
    </r>
  </si>
  <si>
    <r>
      <rPr>
        <sz val="9"/>
        <color rgb="FF000000"/>
        <rFont val="Calibri"/>
      </rPr>
      <t>Electricity: 13%</t>
    </r>
  </si>
  <si>
    <r>
      <rPr>
        <sz val="9"/>
        <color rgb="FF000000"/>
        <rFont val="Calibri"/>
      </rPr>
      <t>Electricity: 0%</t>
    </r>
  </si>
  <si>
    <r>
      <rPr>
        <sz val="9"/>
        <color rgb="FF000000"/>
        <rFont val="Calibri"/>
      </rPr>
      <t>Electricity: 0%</t>
    </r>
  </si>
  <si>
    <r>
      <rPr>
        <sz val="9"/>
        <color rgb="FF000000"/>
        <rFont val="Calibri"/>
      </rPr>
      <t>Electricity: %</t>
    </r>
  </si>
  <si>
    <r>
      <rPr>
        <sz val="9"/>
        <color rgb="FF000000"/>
        <rFont val="Calibri"/>
      </rPr>
      <t>Electricity: 0%</t>
    </r>
  </si>
  <si>
    <r>
      <rPr>
        <sz val="9"/>
        <rFont val="Calibri"/>
      </rPr>
      <t>Public transport</t>
    </r>
  </si>
  <si>
    <r>
      <rPr>
        <sz val="9"/>
        <color rgb="FF000000"/>
        <rFont val="Calibri"/>
      </rPr>
      <t>Air travel</t>
    </r>
  </si>
  <si>
    <r>
      <rPr>
        <sz val="9"/>
        <color rgb="FF000000"/>
        <rFont val="Calibri"/>
      </rPr>
      <t>Car transport</t>
    </r>
  </si>
  <si>
    <r>
      <rPr>
        <sz val="9"/>
        <color rgb="FF000000"/>
        <rFont val="Calibri"/>
      </rPr>
      <t>Car transport per branch</t>
    </r>
  </si>
  <si>
    <r>
      <rPr>
        <sz val="9"/>
        <color rgb="FF000000"/>
        <rFont val="Calibri"/>
      </rPr>
      <t>km/branch</t>
    </r>
  </si>
  <si>
    <r>
      <rPr>
        <sz val="9"/>
        <color rgb="FF000000"/>
        <rFont val="Calibri"/>
      </rPr>
      <t>Hybrid and electric cars in internal vehicle fleet</t>
    </r>
  </si>
  <si>
    <r>
      <rPr>
        <sz val="9"/>
        <color rgb="FF000000"/>
        <rFont val="Calibri"/>
      </rPr>
      <t>Shared transport (bicycles, electric bikes, electric cars &amp; business travel cards (</t>
    </r>
    <r>
      <rPr>
        <i/>
        <sz val="9"/>
        <color rgb="FF000000"/>
        <rFont val="Calibri"/>
      </rPr>
      <t>Rejsekort Corporate</t>
    </r>
    <r>
      <rPr>
        <sz val="9"/>
        <color rgb="FF000000"/>
        <rFont val="Calibri"/>
      </rPr>
      <t>)</t>
    </r>
  </si>
  <si>
    <r>
      <rPr>
        <sz val="9"/>
        <color rgb="FF000000"/>
        <rFont val="Calibri"/>
      </rPr>
      <t>Bicycles, 5 business travel cards (</t>
    </r>
    <r>
      <rPr>
        <i/>
        <sz val="9"/>
        <color rgb="FF000000"/>
        <rFont val="Calibri"/>
      </rPr>
      <t>Rejsekort Corporate</t>
    </r>
    <r>
      <rPr>
        <sz val="9"/>
        <color rgb="FF000000"/>
        <rFont val="Calibri"/>
      </rPr>
      <t>), 241</t>
    </r>
  </si>
  <si>
    <r>
      <rPr>
        <sz val="9"/>
        <color rgb="FF000000"/>
        <rFont val="Calibri"/>
      </rPr>
      <t>Bicycles, 5 business travel cards (</t>
    </r>
    <r>
      <rPr>
        <i/>
        <sz val="9"/>
        <color rgb="FF000000"/>
        <rFont val="Calibri"/>
      </rPr>
      <t>Rejsekort Corporate</t>
    </r>
    <r>
      <rPr>
        <sz val="9"/>
        <color rgb="FF000000"/>
        <rFont val="Calibri"/>
      </rPr>
      <t>), 241</t>
    </r>
  </si>
  <si>
    <r>
      <rPr>
        <sz val="9"/>
        <color rgb="FF000000"/>
        <rFont val="Calibri"/>
      </rPr>
      <t>gram CO</t>
    </r>
    <r>
      <rPr>
        <vertAlign val="subscript"/>
        <sz val="9"/>
        <color rgb="FF000000"/>
        <rFont val="Calibri"/>
        <family val="2"/>
      </rPr>
      <t>2</t>
    </r>
    <r>
      <rPr>
        <sz val="9"/>
        <color rgb="FF000000"/>
        <rFont val="Calibri"/>
        <family val="2"/>
      </rPr>
      <t>e/km</t>
    </r>
  </si>
  <si>
    <r>
      <rPr>
        <b/>
        <sz val="9"/>
        <color rgb="FF000000"/>
        <rFont val="Calibri"/>
      </rPr>
      <t>Food</t>
    </r>
  </si>
  <si>
    <r>
      <rPr>
        <sz val="9"/>
        <color rgb="FF000000"/>
        <rFont val="Calibri"/>
      </rPr>
      <t>Food consumption</t>
    </r>
  </si>
  <si>
    <r>
      <rPr>
        <sz val="9"/>
        <rFont val="Calibri"/>
      </rPr>
      <t>Meat: 7%, Dairy: 12%, Fish: 3%, Vegetables: 46%, Fruit: 4%, Processed food: 17%, other: 11%</t>
    </r>
  </si>
  <si>
    <r>
      <rPr>
        <sz val="9"/>
        <color rgb="FF000000"/>
        <rFont val="Calibri"/>
      </rPr>
      <t>Meat: 9.3%, Dairy: 17%, Fish: 2.5%, Vegetables: 29.9%, Fruit: 2.9%, Processed food: 28.7%, other: 9.7%</t>
    </r>
  </si>
  <si>
    <r>
      <rPr>
        <sz val="9"/>
        <color rgb="FF000000"/>
        <rFont val="Calibri"/>
      </rPr>
      <t>Tonnes</t>
    </r>
  </si>
  <si>
    <r>
      <rPr>
        <sz val="9"/>
        <rFont val="Calibri"/>
      </rPr>
      <t>Meat: 7%, Dairy: 10%, Fish 2%, Vegetables: 38%, Fruit: 19%, Processed food: 13%, other: 10%</t>
    </r>
  </si>
  <si>
    <r>
      <rPr>
        <sz val="9"/>
        <color rgb="FF000000"/>
        <rFont val="Calibri"/>
      </rPr>
      <t>Meat: 13.5%, Dairy: 12%, Fish: 3.2%, Vegetables: 28.6%, Fruit: 13.7%, Processed food: 22.5%, other: 6.5%</t>
    </r>
  </si>
  <si>
    <r>
      <rPr>
        <sz val="9"/>
        <color rgb="FF000000"/>
        <rFont val="Calibri"/>
      </rPr>
      <t>Meat: 22.2%, Dairy: 7.1%, Fish: 8.1%, Vegetables: 33.9%, Fruit: 20.2%, Processed food: 7.7%, other: 0.9%</t>
    </r>
  </si>
  <si>
    <r>
      <rPr>
        <sz val="9"/>
        <color rgb="FF000000"/>
        <rFont val="Calibri"/>
      </rPr>
      <t>Climate footprint distribution by food categories</t>
    </r>
  </si>
  <si>
    <r>
      <rPr>
        <sz val="9"/>
        <color rgb="FF000000"/>
        <rFont val="Calibri"/>
      </rPr>
      <t>Meat: 41.6%, Dairy: 10.6%, Fish: 8.7%, Vegetables: 12.3%, Fruit: 1.4%, Processed food: 9.1%, other: 2.05%</t>
    </r>
  </si>
  <si>
    <r>
      <rPr>
        <sz val="9"/>
        <color rgb="FF000000"/>
        <rFont val="Calibri"/>
      </rPr>
      <t>Meat: 47.3%, Dairy: 12.7%, Fish: 7.4%, Vegetables: 7.3%, Fruit: 9.9%, Processed food: 13.6%, other: 1.8%</t>
    </r>
  </si>
  <si>
    <r>
      <rPr>
        <sz val="9"/>
        <color rgb="FF000000"/>
        <rFont val="Calibri"/>
      </rPr>
      <t>Waste source-separation rate</t>
    </r>
  </si>
  <si>
    <r>
      <rPr>
        <sz val="9"/>
        <color rgb="FF000000"/>
        <rFont val="Calibri"/>
      </rPr>
      <t>Resources per employee</t>
    </r>
  </si>
  <si>
    <r>
      <rPr>
        <sz val="9"/>
        <color rgb="FF000000"/>
        <rFont val="Calibri"/>
      </rPr>
      <t>kg/FTE</t>
    </r>
  </si>
  <si>
    <r>
      <rPr>
        <sz val="9"/>
        <color rgb="FF000000"/>
        <rFont val="Calibri"/>
      </rPr>
      <t>Meat: 42.7%, Dairy: 9.6%, Fish: 8.1%, Vegetables: 10.6%, Fruit: 7%, Processed food: 7.2%, other: 1.9%</t>
    </r>
  </si>
  <si>
    <r>
      <rPr>
        <sz val="9"/>
        <color rgb="FF000000"/>
        <rFont val="Calibri"/>
      </rPr>
      <t>Meat: 58.3%, Dairy: 8.4%, Fish: 8.3%, Vegetables: 6%, Fruit: 3.7%, Processed food: 9.3%, other: 6%</t>
    </r>
  </si>
  <si>
    <r>
      <rPr>
        <sz val="9"/>
        <color rgb="FF000000"/>
        <rFont val="Calibri"/>
      </rPr>
      <t>Meat: 74.3%, Dairy: 9.7%, Fish 5.5%, Vegetables: 4.4%, Fruit: 2.6%, Processed food: 3%, other: 0.4%</t>
    </r>
  </si>
  <si>
    <r>
      <rPr>
        <b/>
        <sz val="9"/>
        <color rgb="FF000000"/>
        <rFont val="Calibri"/>
      </rPr>
      <t>Water</t>
    </r>
  </si>
  <si>
    <r>
      <rPr>
        <sz val="9"/>
        <color rgb="FF000000"/>
        <rFont val="Calibri"/>
      </rPr>
      <t>m</t>
    </r>
    <r>
      <rPr>
        <vertAlign val="superscript"/>
        <sz val="9"/>
        <color rgb="FF000000"/>
        <rFont val="Calibri"/>
      </rPr>
      <t>3</t>
    </r>
  </si>
  <si>
    <r>
      <rPr>
        <sz val="9"/>
        <color rgb="FF000000"/>
        <rFont val="Calibri"/>
      </rPr>
      <t>Ecolabels approved by AL</t>
    </r>
  </si>
  <si>
    <r>
      <rPr>
        <sz val="9"/>
        <rFont val="Calibri"/>
      </rPr>
      <t xml:space="preserve">93% Textiles, 62% Fixtures and equipment, IT 96% </t>
    </r>
  </si>
  <si>
    <r>
      <rPr>
        <sz val="9"/>
        <rFont val="Calibri"/>
      </rPr>
      <t xml:space="preserve">91% Textiles, 75% Fixtures and equipment, IT 97% </t>
    </r>
  </si>
  <si>
    <r>
      <rPr>
        <sz val="9"/>
        <color rgb="FF000000"/>
        <rFont val="Calibri"/>
      </rPr>
      <t>Water consumption per square metre</t>
    </r>
  </si>
  <si>
    <r>
      <rPr>
        <sz val="9"/>
        <color rgb="FF000000"/>
        <rFont val="Calibri"/>
      </rPr>
      <t>m</t>
    </r>
    <r>
      <rPr>
        <vertAlign val="superscript"/>
        <sz val="9"/>
        <color rgb="FF000000"/>
        <rFont val="Calibri"/>
      </rPr>
      <t>3</t>
    </r>
    <r>
      <rPr>
        <sz val="9"/>
        <color rgb="FF000000"/>
        <rFont val="Calibri"/>
      </rPr>
      <t>/m</t>
    </r>
    <r>
      <rPr>
        <vertAlign val="superscript"/>
        <sz val="9"/>
        <color rgb="FF000000"/>
        <rFont val="Calibri"/>
      </rPr>
      <t>2</t>
    </r>
  </si>
  <si>
    <r>
      <rPr>
        <sz val="9"/>
        <color rgb="FF000000"/>
        <rFont val="Calibri"/>
      </rPr>
      <t>Purchases with the Nordic Ecolabel (the swan) and the EU Ecolabel (the flower)</t>
    </r>
  </si>
  <si>
    <r>
      <rPr>
        <sz val="9"/>
        <rFont val="Calibri"/>
      </rPr>
      <t xml:space="preserve">98.1% Cleaning, 22% Fixtures and equipment, 88.5% Printed materials &amp; 66.1% Stationery </t>
    </r>
  </si>
  <si>
    <r>
      <rPr>
        <sz val="9"/>
        <color rgb="FF000000"/>
        <rFont val="Calibri"/>
      </rPr>
      <t>Climate footprint per employee from purchases</t>
    </r>
  </si>
  <si>
    <r>
      <rPr>
        <sz val="9"/>
        <color rgb="FF000000"/>
        <rFont val="Calibri"/>
      </rPr>
      <t>tCO</t>
    </r>
    <r>
      <rPr>
        <vertAlign val="subscript"/>
        <sz val="9"/>
        <color rgb="FF000000"/>
        <rFont val="Calibri"/>
        <family val="2"/>
      </rPr>
      <t>2</t>
    </r>
    <r>
      <rPr>
        <sz val="9"/>
        <color rgb="FF000000"/>
        <rFont val="Calibri"/>
        <family val="2"/>
      </rPr>
      <t>e</t>
    </r>
  </si>
  <si>
    <r>
      <rPr>
        <sz val="9"/>
        <color rgb="FF000000"/>
        <rFont val="Calibri"/>
      </rPr>
      <t xml:space="preserve">Construction &amp; maintenance per branch </t>
    </r>
  </si>
  <si>
    <r>
      <rPr>
        <sz val="9"/>
        <color rgb="FF000000"/>
        <rFont val="Calibri"/>
      </rPr>
      <t xml:space="preserve">                                  -  </t>
    </r>
  </si>
  <si>
    <r>
      <rPr>
        <sz val="9"/>
        <color rgb="FF000000"/>
        <rFont val="Calibri"/>
        <family val="2"/>
        <scheme val="minor"/>
      </rPr>
      <t>Total customers</t>
    </r>
  </si>
  <si>
    <r>
      <rPr>
        <sz val="9"/>
        <color rgb="FF000000"/>
        <rFont val="Calibri"/>
        <family val="2"/>
        <scheme val="minor"/>
      </rPr>
      <t>- of whom private customers</t>
    </r>
  </si>
  <si>
    <r>
      <rPr>
        <sz val="9"/>
        <color rgb="FF000000"/>
        <rFont val="Calibri"/>
        <family val="2"/>
        <scheme val="minor"/>
      </rPr>
      <t xml:space="preserve">Number </t>
    </r>
  </si>
  <si>
    <r>
      <rPr>
        <sz val="9"/>
        <color theme="1"/>
        <rFont val="Calibri"/>
        <family val="2"/>
        <scheme val="minor"/>
      </rPr>
      <t>- of whom business customers</t>
    </r>
  </si>
  <si>
    <r>
      <rPr>
        <sz val="9"/>
        <color theme="1"/>
        <rFont val="Calibri"/>
        <family val="2"/>
        <scheme val="minor"/>
      </rPr>
      <t>- of which housing associations, associations and organisations</t>
    </r>
  </si>
  <si>
    <r>
      <rPr>
        <sz val="9"/>
        <color theme="1"/>
        <rFont val="Calibri"/>
        <family val="2"/>
        <scheme val="minor"/>
      </rPr>
      <t> 76</t>
    </r>
  </si>
  <si>
    <r>
      <rPr>
        <sz val="9"/>
        <color theme="1"/>
        <rFont val="Calibri"/>
        <family val="2"/>
        <scheme val="minor"/>
      </rPr>
      <t>Total number of customers with a legally valid document with TestaViva</t>
    </r>
  </si>
  <si>
    <r>
      <rPr>
        <sz val="9"/>
        <color theme="1"/>
        <rFont val="Calibri"/>
        <family val="2"/>
        <scheme val="minor"/>
      </rPr>
      <t>Customer satisfaction, private customer responses</t>
    </r>
  </si>
  <si>
    <r>
      <rPr>
        <sz val="8"/>
        <color theme="1"/>
        <rFont val="Calibri"/>
        <family val="2"/>
        <scheme val="minor"/>
      </rPr>
      <t>Vestjysk Bank's NPS score is calculated on the basis of the 5,000 randomly selected customer responses submitted independently at meetings with advisors or similar.</t>
    </r>
  </si>
  <si>
    <r>
      <rPr>
        <sz val="9"/>
        <color rgb="FF000000"/>
        <rFont val="Calibri"/>
        <family val="2"/>
        <scheme val="minor"/>
      </rPr>
      <t>Gender diversity among managers with staff responsibilities</t>
    </r>
  </si>
  <si>
    <r>
      <rPr>
        <sz val="9"/>
        <color rgb="FF000000"/>
        <rFont val="Calibri"/>
        <family val="2"/>
        <scheme val="minor"/>
      </rPr>
      <t>% women</t>
    </r>
  </si>
  <si>
    <t>excl. Board of Directors</t>
  </si>
  <si>
    <r>
      <rPr>
        <sz val="9"/>
        <color rgb="FF000000"/>
        <rFont val="Calibri"/>
        <family val="2"/>
        <scheme val="minor"/>
      </rPr>
      <t>% men</t>
    </r>
  </si>
  <si>
    <r>
      <rPr>
        <b/>
        <sz val="9"/>
        <color theme="1"/>
        <rFont val="Calibri"/>
        <family val="2"/>
        <scheme val="minor"/>
      </rPr>
      <t xml:space="preserve">Arbejdernes Landsbank </t>
    </r>
  </si>
  <si>
    <r>
      <rPr>
        <sz val="9"/>
        <rFont val="Calibri"/>
        <family val="2"/>
        <scheme val="minor"/>
      </rPr>
      <t>-</t>
    </r>
    <r>
      <rPr>
        <sz val="9"/>
        <color rgb="FF000000"/>
        <rFont val="Calibri"/>
        <family val="2"/>
        <scheme val="minor"/>
      </rPr>
      <t xml:space="preserve"> of whom women</t>
    </r>
  </si>
  <si>
    <r>
      <rPr>
        <sz val="9"/>
        <rFont val="Calibri"/>
        <family val="2"/>
        <scheme val="minor"/>
      </rPr>
      <t>-</t>
    </r>
    <r>
      <rPr>
        <sz val="9"/>
        <color rgb="FF000000"/>
        <rFont val="Calibri"/>
        <family val="2"/>
        <scheme val="minor"/>
      </rPr>
      <t xml:space="preserve"> of whom men</t>
    </r>
  </si>
  <si>
    <r>
      <rPr>
        <sz val="9"/>
        <color rgb="FF000000"/>
        <rFont val="Calibri"/>
        <family val="2"/>
        <scheme val="minor"/>
      </rPr>
      <t>Students and finance trainees</t>
    </r>
  </si>
  <si>
    <r>
      <rPr>
        <sz val="9"/>
        <color rgb="FF000000"/>
        <rFont val="Calibri"/>
        <family val="2"/>
        <scheme val="minor"/>
      </rPr>
      <t>at least 40</t>
    </r>
  </si>
  <si>
    <r>
      <rPr>
        <sz val="9"/>
        <color rgb="FF000000"/>
        <rFont val="Calibri"/>
        <family val="2"/>
        <scheme val="minor"/>
      </rPr>
      <t>80/86</t>
    </r>
  </si>
  <si>
    <r>
      <rPr>
        <b/>
        <sz val="9"/>
        <color theme="1"/>
        <rFont val="Calibri"/>
        <family val="2"/>
        <scheme val="minor"/>
      </rPr>
      <t xml:space="preserve">AL Finans </t>
    </r>
  </si>
  <si>
    <r>
      <rPr>
        <sz val="9"/>
        <color rgb="FF000000"/>
        <rFont val="Calibri"/>
        <family val="2"/>
        <scheme val="minor"/>
      </rPr>
      <t>Employee satisfaction</t>
    </r>
  </si>
  <si>
    <r>
      <rPr>
        <sz val="9"/>
        <color theme="1"/>
        <rFont val="Calibri"/>
        <family val="2"/>
        <scheme val="minor"/>
      </rPr>
      <t>at least 1/3</t>
    </r>
  </si>
  <si>
    <r>
      <rPr>
        <sz val="9"/>
        <color rgb="FF000000"/>
        <rFont val="Calibri"/>
        <family val="2"/>
      </rPr>
      <t>Gender diversity in the Executive Management 
(CEO, Deputy CEO and Executive Bank Directors)</t>
    </r>
  </si>
  <si>
    <r>
      <rPr>
        <sz val="9"/>
        <color rgb="FF000000"/>
        <rFont val="Calibri"/>
        <family val="2"/>
      </rPr>
      <t>Change in number of reports on money laundering</t>
    </r>
  </si>
  <si>
    <r>
      <rPr>
        <sz val="9"/>
        <color rgb="FF000000"/>
        <rFont val="Calibri"/>
        <family val="2"/>
        <scheme val="minor"/>
      </rPr>
      <t>&gt; 30</t>
    </r>
  </si>
  <si>
    <r>
      <rPr>
        <sz val="9"/>
        <color rgb="FF000000"/>
        <rFont val="Calibri"/>
        <family val="2"/>
      </rPr>
      <t>Gender diversity in the Executive Management 
(CEO and Executive Bank Director)</t>
    </r>
  </si>
  <si>
    <r>
      <rPr>
        <sz val="9"/>
        <color rgb="FF000000"/>
        <rFont val="Calibri"/>
        <family val="2"/>
      </rPr>
      <t>Pay gap between the CEO and employees</t>
    </r>
  </si>
  <si>
    <r>
      <rPr>
        <b/>
        <sz val="11"/>
        <rFont val="Calibri"/>
        <family val="2"/>
        <scheme val="minor"/>
      </rPr>
      <t>Policies, committees and practices</t>
    </r>
  </si>
  <si>
    <r>
      <rPr>
        <b/>
        <sz val="9"/>
        <color theme="1"/>
        <rFont val="Calibri"/>
        <family val="2"/>
        <scheme val="minor"/>
      </rPr>
      <t xml:space="preserve">Policies: </t>
    </r>
    <r>
      <rPr>
        <b/>
        <sz val="9"/>
        <color theme="1"/>
        <rFont val="Calibri"/>
        <family val="2"/>
        <scheme val="minor"/>
      </rPr>
      <t>Arbejdernes Landsbank and the Group</t>
    </r>
  </si>
  <si>
    <r>
      <rPr>
        <b/>
        <sz val="9"/>
        <color theme="1"/>
        <rFont val="Calibri"/>
        <family val="2"/>
        <scheme val="minor"/>
      </rPr>
      <t>Group/company policy</t>
    </r>
  </si>
  <si>
    <r>
      <rPr>
        <b/>
        <sz val="9"/>
        <color theme="1"/>
        <rFont val="Calibri"/>
        <family val="2"/>
        <scheme val="minor"/>
      </rPr>
      <t>Approved by</t>
    </r>
  </si>
  <si>
    <r>
      <rPr>
        <b/>
        <sz val="9"/>
        <color theme="1"/>
        <rFont val="Calibri"/>
        <family val="2"/>
        <scheme val="minor"/>
      </rPr>
      <t>Comments</t>
    </r>
  </si>
  <si>
    <r>
      <rPr>
        <b/>
        <sz val="9"/>
        <color theme="1"/>
        <rFont val="Calibri"/>
        <family val="2"/>
        <scheme val="minor"/>
      </rPr>
      <t xml:space="preserve">Policies: </t>
    </r>
    <r>
      <rPr>
        <b/>
        <sz val="9"/>
        <color theme="1"/>
        <rFont val="Calibri"/>
        <family val="2"/>
        <scheme val="minor"/>
      </rPr>
      <t>Vestjysk Bank</t>
    </r>
  </si>
  <si>
    <r>
      <rPr>
        <u/>
        <sz val="9"/>
        <color theme="10"/>
        <rFont val="Calibri"/>
        <family val="2"/>
        <scheme val="minor"/>
      </rPr>
      <t>Policy on corporate social responsibility and sustainability</t>
    </r>
  </si>
  <si>
    <r>
      <rPr>
        <sz val="9"/>
        <color theme="1"/>
        <rFont val="Calibri"/>
        <family val="2"/>
        <scheme val="minor"/>
      </rPr>
      <t>Board of Directors</t>
    </r>
  </si>
  <si>
    <r>
      <rPr>
        <sz val="9"/>
        <color theme="1"/>
        <rFont val="Calibri"/>
        <family val="2"/>
        <scheme val="minor"/>
      </rPr>
      <t xml:space="preserve">This policy covers Arbejdernes Landsbank and AL Finans and describes the overall policy on sustainability, risks in the area, integration of the sustainability in business processes, approach to stakeholders as well as how we strive to minimise the risk of violating human rights and labour rights.  </t>
    </r>
  </si>
  <si>
    <r>
      <rPr>
        <sz val="9"/>
        <color theme="1"/>
        <rFont val="Calibri"/>
        <family val="2"/>
        <scheme val="minor"/>
      </rPr>
      <t>Policy for operational risk</t>
    </r>
  </si>
  <si>
    <r>
      <rPr>
        <sz val="9"/>
        <color theme="1"/>
        <rFont val="Calibri"/>
        <family val="2"/>
        <scheme val="minor"/>
      </rPr>
      <t>Not publicly available</t>
    </r>
  </si>
  <si>
    <r>
      <rPr>
        <sz val="9"/>
        <color theme="1"/>
        <rFont val="Calibri"/>
        <family val="2"/>
        <scheme val="minor"/>
      </rPr>
      <t>Policy on processing of personal data</t>
    </r>
  </si>
  <si>
    <r>
      <rPr>
        <sz val="9"/>
        <color theme="1"/>
        <rFont val="Calibri"/>
        <family val="2"/>
        <scheme val="minor"/>
      </rPr>
      <t>Group policy for data ethics</t>
    </r>
  </si>
  <si>
    <r>
      <rPr>
        <u/>
        <sz val="9"/>
        <color theme="10"/>
        <rFont val="Calibri"/>
        <family val="2"/>
        <scheme val="minor"/>
      </rPr>
      <t>Tax policy</t>
    </r>
  </si>
  <si>
    <r>
      <rPr>
        <sz val="9"/>
        <color theme="1"/>
        <rFont val="Calibri"/>
        <family val="2"/>
        <scheme val="minor"/>
      </rPr>
      <t>Policy on integration of sustainability risks</t>
    </r>
  </si>
  <si>
    <r>
      <rPr>
        <sz val="9"/>
        <color theme="1"/>
        <rFont val="Calibri"/>
        <family val="2"/>
        <scheme val="minor"/>
      </rPr>
      <t>Company</t>
    </r>
  </si>
  <si>
    <r>
      <rPr>
        <sz val="9"/>
        <color theme="1"/>
        <rFont val="Calibri"/>
        <family val="2"/>
        <scheme val="minor"/>
      </rPr>
      <t>Sustainability Committee</t>
    </r>
  </si>
  <si>
    <r>
      <rPr>
        <sz val="9"/>
        <color theme="1"/>
        <rFont val="Calibri"/>
        <family val="2"/>
        <scheme val="minor"/>
      </rPr>
      <t xml:space="preserve">Policy on responsible investment </t>
    </r>
  </si>
  <si>
    <r>
      <rPr>
        <sz val="9"/>
        <color theme="1"/>
        <rFont val="Calibri"/>
        <family val="2"/>
        <scheme val="minor"/>
      </rPr>
      <t xml:space="preserve">Describes Arbejdernes Landsbank's policy on how to integrate sustainability and consideration for ESG into investment processes and products. </t>
    </r>
  </si>
  <si>
    <r>
      <rPr>
        <u/>
        <sz val="9"/>
        <color theme="10"/>
        <rFont val="Calibri"/>
        <family val="2"/>
        <scheme val="minor"/>
      </rPr>
      <t>Statement on the most significant negative sustainability impacts</t>
    </r>
  </si>
  <si>
    <r>
      <rPr>
        <sz val="9"/>
        <color theme="1"/>
        <rFont val="Calibri"/>
        <family val="2"/>
        <scheme val="minor"/>
      </rPr>
      <t>Markets</t>
    </r>
  </si>
  <si>
    <r>
      <rPr>
        <sz val="9"/>
        <color theme="1"/>
        <rFont val="Calibri"/>
        <family val="2"/>
        <scheme val="minor"/>
      </rPr>
      <t>Recommendations for corporate governance</t>
    </r>
  </si>
  <si>
    <r>
      <rPr>
        <sz val="9"/>
        <color theme="1"/>
        <rFont val="Calibri"/>
        <family val="2"/>
        <scheme val="minor"/>
      </rPr>
      <t xml:space="preserve">Arbejdernes Landsbank has considered all of the recommendations for corporate governance, and follows the majority of them. </t>
    </r>
  </si>
  <si>
    <r>
      <rPr>
        <sz val="9"/>
        <color theme="1"/>
        <rFont val="Calibri"/>
        <family val="2"/>
        <scheme val="minor"/>
      </rPr>
      <t>Code of Conduct</t>
    </r>
  </si>
  <si>
    <r>
      <rPr>
        <sz val="9"/>
        <color theme="1"/>
        <rFont val="Calibri"/>
        <family val="2"/>
        <scheme val="minor"/>
      </rPr>
      <t>This policy describes the Arbejdernes Landsbank Group's policy on and management of conflicts of interest, gifts, whistleblowing as well as combating corruption, bribery and money laundering.</t>
    </r>
  </si>
  <si>
    <r>
      <rPr>
        <sz val="9"/>
        <color theme="1"/>
        <rFont val="Calibri"/>
        <family val="2"/>
        <scheme val="minor"/>
      </rPr>
      <t xml:space="preserve">Code of conduct </t>
    </r>
  </si>
  <si>
    <r>
      <rPr>
        <sz val="9"/>
        <color theme="1"/>
        <rFont val="Calibri"/>
        <family val="2"/>
        <scheme val="minor"/>
      </rPr>
      <t>defines a set of rules that must be applied by all employees when dealing with customers, suppliers and authorities.</t>
    </r>
  </si>
  <si>
    <r>
      <rPr>
        <u/>
        <sz val="9"/>
        <color theme="10"/>
        <rFont val="Calibri"/>
        <family val="2"/>
        <scheme val="minor"/>
      </rPr>
      <t>Policy on pay</t>
    </r>
  </si>
  <si>
    <r>
      <rPr>
        <sz val="9"/>
        <color theme="1"/>
        <rFont val="Calibri"/>
        <family val="2"/>
        <scheme val="minor"/>
      </rPr>
      <t>Whistleblower policy</t>
    </r>
  </si>
  <si>
    <r>
      <rPr>
        <sz val="9"/>
        <color theme="1"/>
        <rFont val="Calibri"/>
        <family val="2"/>
        <scheme val="minor"/>
      </rPr>
      <t>Described in the Arbejdernes Landsbank Group's Code of Conduct</t>
    </r>
  </si>
  <si>
    <r>
      <rPr>
        <sz val="9"/>
        <color theme="1"/>
        <rFont val="Calibri"/>
        <family val="2"/>
        <scheme val="minor"/>
      </rPr>
      <t>Policy on the under-represented gender</t>
    </r>
  </si>
  <si>
    <r>
      <rPr>
        <sz val="9"/>
        <color theme="1"/>
        <rFont val="Calibri"/>
        <family val="2"/>
        <scheme val="minor"/>
      </rPr>
      <t>Policy on the under-represented gender, diversity and suitability</t>
    </r>
  </si>
  <si>
    <r>
      <rPr>
        <u/>
        <sz val="9"/>
        <color theme="10"/>
        <rFont val="Calibri"/>
        <family val="2"/>
        <scheme val="minor"/>
      </rPr>
      <t>Policy on the prevention of money laundering and financing of terrorism as well as violation of sanctions</t>
    </r>
  </si>
  <si>
    <r>
      <rPr>
        <sz val="9"/>
        <color theme="1"/>
        <rFont val="Calibri"/>
        <family val="2"/>
        <scheme val="minor"/>
      </rPr>
      <t>Policy on a sound corporate culture</t>
    </r>
  </si>
  <si>
    <r>
      <rPr>
        <sz val="9"/>
        <color theme="1"/>
        <rFont val="Calibri"/>
        <family val="2"/>
        <scheme val="minor"/>
      </rPr>
      <t xml:space="preserve">Credit policy </t>
    </r>
  </si>
  <si>
    <r>
      <rPr>
        <sz val="9"/>
        <color theme="1"/>
        <rFont val="Calibri"/>
        <family val="2"/>
        <scheme val="minor"/>
      </rPr>
      <t>Contains a description of the Arbejdernes Landsbank's credit policy, including the approach to sustainability and ESG. The policy is not publicly available.</t>
    </r>
  </si>
  <si>
    <r>
      <rPr>
        <sz val="9"/>
        <color theme="1"/>
        <rFont val="Calibri"/>
        <family val="2"/>
        <scheme val="minor"/>
      </rPr>
      <t>Credit policy</t>
    </r>
  </si>
  <si>
    <r>
      <rPr>
        <sz val="9"/>
        <color theme="1"/>
        <rFont val="Calibri"/>
        <family val="2"/>
        <scheme val="minor"/>
      </rPr>
      <t>Policy on occupational health and safety</t>
    </r>
  </si>
  <si>
    <r>
      <rPr>
        <sz val="9"/>
        <color theme="1"/>
        <rFont val="Calibri"/>
        <family val="2"/>
        <scheme val="minor"/>
      </rPr>
      <t>HR</t>
    </r>
  </si>
  <si>
    <r>
      <rPr>
        <sz val="9"/>
        <color theme="1"/>
        <rFont val="Calibri"/>
        <family val="2"/>
        <scheme val="minor"/>
      </rPr>
      <t>Not publicly available For review by the Safety Committee</t>
    </r>
  </si>
  <si>
    <r>
      <rPr>
        <sz val="9"/>
        <color theme="1"/>
        <rFont val="Calibri"/>
        <family val="2"/>
        <scheme val="minor"/>
      </rPr>
      <t>Not adopted as policy, although included in internal guidelines</t>
    </r>
  </si>
  <si>
    <r>
      <rPr>
        <sz val="9"/>
        <color theme="1"/>
        <rFont val="Calibri"/>
        <family val="2"/>
        <scheme val="minor"/>
      </rPr>
      <t>Policy on absenteeism due to sickness</t>
    </r>
  </si>
  <si>
    <r>
      <rPr>
        <sz val="9"/>
        <color theme="1"/>
        <rFont val="Calibri"/>
        <family val="2"/>
        <scheme val="minor"/>
      </rPr>
      <t>Not publicly available. For review by the liaison committee (SU)</t>
    </r>
  </si>
  <si>
    <r>
      <rPr>
        <sz val="9"/>
        <color theme="1"/>
        <rFont val="Calibri"/>
        <family val="2"/>
        <scheme val="minor"/>
      </rPr>
      <t>Policy on stress</t>
    </r>
  </si>
  <si>
    <r>
      <rPr>
        <sz val="11"/>
        <color theme="1"/>
        <rFont val="Calibri"/>
        <family val="2"/>
        <scheme val="minor"/>
      </rPr>
      <t>Not policy but internal guidelines</t>
    </r>
  </si>
  <si>
    <r>
      <rPr>
        <sz val="9"/>
        <color theme="1"/>
        <rFont val="Calibri"/>
        <family val="2"/>
        <scheme val="minor"/>
      </rPr>
      <t>Policy on drug and alcohol abuse</t>
    </r>
  </si>
  <si>
    <r>
      <rPr>
        <sz val="9"/>
        <color theme="1"/>
        <rFont val="Calibri"/>
        <family val="2"/>
        <scheme val="minor"/>
      </rPr>
      <t>Policy on care</t>
    </r>
  </si>
  <si>
    <r>
      <rPr>
        <sz val="9"/>
        <color theme="1"/>
        <rFont val="Calibri"/>
        <family val="2"/>
        <scheme val="minor"/>
      </rPr>
      <t>Policy on senior employees</t>
    </r>
  </si>
  <si>
    <r>
      <rPr>
        <sz val="9"/>
        <color theme="1"/>
        <rFont val="Calibri"/>
        <family val="2"/>
        <scheme val="minor"/>
      </rPr>
      <t>Policy on prevention and management of bullying and harassment</t>
    </r>
  </si>
  <si>
    <r>
      <rPr>
        <sz val="9"/>
        <color theme="1"/>
        <rFont val="Calibri"/>
        <family val="2"/>
        <scheme val="minor"/>
      </rPr>
      <t>Policy on working from home</t>
    </r>
  </si>
  <si>
    <r>
      <rPr>
        <sz val="9"/>
        <color theme="1"/>
        <rFont val="Calibri"/>
        <family val="2"/>
        <scheme val="minor"/>
      </rPr>
      <t>Procurement policy</t>
    </r>
  </si>
  <si>
    <r>
      <rPr>
        <sz val="9"/>
        <color theme="1"/>
        <rFont val="Calibri"/>
        <family val="2"/>
        <scheme val="minor"/>
      </rPr>
      <t>Facility Management</t>
    </r>
  </si>
  <si>
    <r>
      <rPr>
        <sz val="9"/>
        <color theme="1"/>
        <rFont val="Calibri"/>
        <family val="2"/>
        <scheme val="minor"/>
      </rPr>
      <t>Indoor climate</t>
    </r>
  </si>
  <si>
    <r>
      <rPr>
        <sz val="9"/>
        <color theme="1"/>
        <rFont val="Calibri"/>
        <family val="2"/>
        <scheme val="minor"/>
      </rPr>
      <t>Travel policy</t>
    </r>
  </si>
  <si>
    <r>
      <rPr>
        <sz val="9"/>
        <color theme="1"/>
        <rFont val="Calibri"/>
        <family val="2"/>
        <scheme val="minor"/>
      </rPr>
      <t>Car policy</t>
    </r>
  </si>
  <si>
    <r>
      <rPr>
        <b/>
        <sz val="9"/>
        <color theme="1"/>
        <rFont val="Calibri"/>
        <family val="2"/>
        <scheme val="minor"/>
      </rPr>
      <t xml:space="preserve">Arbejdernes Landsbank: </t>
    </r>
    <r>
      <rPr>
        <b/>
        <sz val="9"/>
        <color theme="1"/>
        <rFont val="Calibri"/>
        <family val="2"/>
        <scheme val="minor"/>
      </rPr>
      <t>Committees</t>
    </r>
  </si>
  <si>
    <r>
      <rPr>
        <b/>
        <sz val="9"/>
        <color theme="1"/>
        <rFont val="Calibri"/>
        <family val="2"/>
        <scheme val="minor"/>
      </rPr>
      <t>Rooted in</t>
    </r>
  </si>
  <si>
    <r>
      <rPr>
        <b/>
        <sz val="9"/>
        <color theme="1"/>
        <rFont val="Calibri"/>
        <family val="2"/>
        <scheme val="minor"/>
      </rPr>
      <t xml:space="preserve">Vestjysk Bank: </t>
    </r>
    <r>
      <rPr>
        <b/>
        <sz val="9"/>
        <color theme="1"/>
        <rFont val="Calibri"/>
        <family val="2"/>
        <scheme val="minor"/>
      </rPr>
      <t>Committees</t>
    </r>
  </si>
  <si>
    <r>
      <rPr>
        <sz val="9"/>
        <rFont val="Calibri"/>
        <family val="2"/>
        <scheme val="minor"/>
      </rPr>
      <t>Executive Management</t>
    </r>
  </si>
  <si>
    <r>
      <rPr>
        <sz val="9"/>
        <rFont val="Calibri"/>
        <family val="2"/>
        <scheme val="minor"/>
      </rPr>
      <t>Members consist of the CEO (chairman), all the members of the Executive Management, the Group Chief Audit Executive, the Head of Compliance, the Branding and Communication Director as well as the Project Manager for ESG (secretary).</t>
    </r>
  </si>
  <si>
    <r>
      <rPr>
        <sz val="9"/>
        <color theme="1"/>
        <rFont val="Calibri"/>
        <family val="2"/>
        <scheme val="minor"/>
      </rPr>
      <t>Nomination and Remuneration Committee</t>
    </r>
  </si>
  <si>
    <r>
      <rPr>
        <sz val="9"/>
        <rFont val="Calibri"/>
        <family val="2"/>
        <scheme val="minor"/>
      </rPr>
      <t>Audit Committee</t>
    </r>
  </si>
  <si>
    <r>
      <rPr>
        <sz val="9"/>
        <color theme="1"/>
        <rFont val="Calibri"/>
        <family val="2"/>
        <scheme val="minor"/>
      </rPr>
      <t>Risk Committee</t>
    </r>
  </si>
  <si>
    <r>
      <rPr>
        <sz val="9"/>
        <color theme="1"/>
        <rFont val="Calibri"/>
        <family val="2"/>
        <scheme val="minor"/>
      </rPr>
      <t>Advisory Board of Representatives</t>
    </r>
  </si>
  <si>
    <r>
      <rPr>
        <b/>
        <sz val="9"/>
        <color theme="1"/>
        <rFont val="Calibri"/>
        <family val="2"/>
        <scheme val="minor"/>
      </rPr>
      <t>Commitments and practices</t>
    </r>
  </si>
  <si>
    <r>
      <rPr>
        <b/>
        <sz val="9"/>
        <color theme="1"/>
        <rFont val="Calibri"/>
        <family val="2"/>
        <scheme val="minor"/>
      </rPr>
      <t>Acceded/commenced</t>
    </r>
  </si>
  <si>
    <r>
      <rPr>
        <sz val="9"/>
        <color theme="1"/>
        <rFont val="Calibri"/>
        <family val="2"/>
        <scheme val="minor"/>
      </rPr>
      <t>The UN Principles for Responsible Banking</t>
    </r>
  </si>
  <si>
    <r>
      <rPr>
        <sz val="9"/>
        <color theme="1"/>
        <rFont val="Calibri"/>
        <family val="2"/>
        <scheme val="minor"/>
      </rPr>
      <t>Arbejdernes Landsbank has acceded to and reports to the UN Principles for Responsible Banking.</t>
    </r>
  </si>
  <si>
    <r>
      <rPr>
        <sz val="9"/>
        <color theme="1"/>
        <rFont val="Calibri"/>
        <family val="2"/>
        <scheme val="minor"/>
      </rPr>
      <t>The UN Principles for Responsible Investment</t>
    </r>
  </si>
  <si>
    <r>
      <rPr>
        <sz val="9"/>
        <color theme="1"/>
        <rFont val="Calibri"/>
        <family val="2"/>
        <scheme val="minor"/>
      </rPr>
      <t>Arbejdernes Landsbank acceded to and reports to the UN PRI.</t>
    </r>
  </si>
  <si>
    <r>
      <rPr>
        <sz val="9"/>
        <color theme="1"/>
        <rFont val="Calibri"/>
        <family val="2"/>
        <scheme val="minor"/>
      </rPr>
      <t>The UN Global Compact</t>
    </r>
  </si>
  <si>
    <r>
      <rPr>
        <sz val="9"/>
        <color rgb="FF07094A"/>
        <rFont val="Calibri"/>
        <family val="2"/>
        <scheme val="minor"/>
      </rPr>
      <t>Arbejdernes Landsbank acceded to and reports to the UN Global Compact.</t>
    </r>
  </si>
  <si>
    <r>
      <rPr>
        <sz val="9"/>
        <color theme="1"/>
        <rFont val="Calibri"/>
        <family val="2"/>
        <scheme val="minor"/>
      </rPr>
      <t>GHG reporting</t>
    </r>
  </si>
  <si>
    <r>
      <rPr>
        <sz val="9"/>
        <color theme="1"/>
        <rFont val="Calibri"/>
        <family val="2"/>
        <scheme val="minor"/>
      </rPr>
      <t>We report on indirect Group CO</t>
    </r>
    <r>
      <rPr>
        <vertAlign val="subscript"/>
        <sz val="9"/>
        <color theme="1"/>
        <rFont val="Calibri"/>
        <family val="2"/>
        <scheme val="minor"/>
      </rPr>
      <t>2</t>
    </r>
    <r>
      <rPr>
        <sz val="9"/>
        <color theme="1"/>
        <rFont val="Calibri"/>
        <family val="2"/>
        <scheme val="minor"/>
      </rPr>
      <t>e emissions from loans and investments as well as on our own CO</t>
    </r>
    <r>
      <rPr>
        <vertAlign val="subscript"/>
        <sz val="9"/>
        <color theme="1"/>
        <rFont val="Calibri"/>
        <family val="2"/>
        <scheme val="minor"/>
      </rPr>
      <t>2</t>
    </r>
    <r>
      <rPr>
        <sz val="9"/>
        <color theme="1"/>
        <rFont val="Calibri"/>
        <family val="2"/>
        <scheme val="minor"/>
      </rPr>
      <t>e emissions according to the GHG Protocol.</t>
    </r>
  </si>
  <si>
    <r>
      <rPr>
        <sz val="9"/>
        <color theme="1"/>
        <rFont val="Calibri"/>
        <family val="2"/>
        <scheme val="minor"/>
      </rPr>
      <t>Financed CO</t>
    </r>
    <r>
      <rPr>
        <vertAlign val="subscript"/>
        <sz val="9"/>
        <color theme="1"/>
        <rFont val="Calibri"/>
        <family val="2"/>
        <scheme val="minor"/>
      </rPr>
      <t>2</t>
    </r>
    <r>
      <rPr>
        <sz val="9"/>
        <color theme="1"/>
        <rFont val="Calibri"/>
        <family val="2"/>
        <scheme val="minor"/>
      </rPr>
      <t>e emissions</t>
    </r>
  </si>
  <si>
    <r>
      <rPr>
        <sz val="9"/>
        <color theme="1"/>
        <rFont val="Calibri"/>
        <family val="2"/>
        <scheme val="minor"/>
      </rPr>
      <t>Arbejdernes Landsbank uses principles from Finance Denmark's model for carbon footprint to calculate financed emissions. The model is basically in accordance with the Partnership for Carbon Accounting Financials (PCAF).</t>
    </r>
  </si>
  <si>
    <r>
      <rPr>
        <sz val="9"/>
        <color theme="1"/>
        <rFont val="Calibri"/>
        <family val="2"/>
        <scheme val="minor"/>
      </rPr>
      <t>ESG reporting tool for business customers</t>
    </r>
  </si>
  <si>
    <r>
      <rPr>
        <sz val="9"/>
        <color theme="1"/>
        <rFont val="Calibri"/>
        <family val="2"/>
        <scheme val="minor"/>
      </rPr>
      <t xml:space="preserve">We offer business customers of Arbejdernes Landsbank, Vestjysk Bank and AL Finans access to the Valified platform. The platform makes it possible for companies to report on ESG and sustainability easily, professionally and online, so that they can meet the increasing demands and expectations from investors, customers, authorities and the rest of the world. </t>
    </r>
  </si>
  <si>
    <r>
      <rPr>
        <sz val="9"/>
        <color theme="1"/>
        <rFont val="Calibri"/>
        <family val="2"/>
        <scheme val="minor"/>
      </rPr>
      <t>ESG reporting</t>
    </r>
  </si>
  <si>
    <r>
      <rPr>
        <sz val="9"/>
        <color theme="1"/>
        <rFont val="Calibri"/>
        <family val="2"/>
        <scheme val="minor"/>
      </rPr>
      <t xml:space="preserve">Arbejdernes Landsbank and AL Finans report ESG highlights and key figures as recommended by the CFA Society Denmark, the Institute of State Authorized Public Accountants in Denmark and Nasdaq Copenhagen, supplemented by a number of other relevant key figures for the Bank's core business (loans and investments). </t>
    </r>
  </si>
  <si>
    <r>
      <rPr>
        <sz val="9"/>
        <color theme="1"/>
        <rFont val="Calibri"/>
        <family val="2"/>
        <scheme val="minor"/>
      </rPr>
      <t>The UN Sustainable Development Goals</t>
    </r>
  </si>
  <si>
    <r>
      <rPr>
        <sz val="9"/>
        <color theme="1"/>
        <rFont val="Calibri"/>
        <family val="2"/>
        <scheme val="minor"/>
      </rPr>
      <t>Arbejdernes Landsbank has reported on contributions to the UN Sustainable Development Goals since 2019. 
Nine of the UN Sustainable Development Goals are an integral part of the sustainability strategy up to 2025.</t>
    </r>
  </si>
  <si>
    <r>
      <rPr>
        <sz val="9"/>
        <color theme="1"/>
        <rFont val="Calibri"/>
        <family val="2"/>
        <scheme val="minor"/>
      </rPr>
      <t>Electricity consumption is covered by renewable energy</t>
    </r>
  </si>
  <si>
    <r>
      <rPr>
        <sz val="9"/>
        <color theme="1"/>
        <rFont val="Calibri"/>
        <family val="2"/>
        <scheme val="minor"/>
      </rPr>
      <t>100% Arbejdernes Landsbank’s own consumption is covered by renewable sources.</t>
    </r>
  </si>
  <si>
    <r>
      <rPr>
        <sz val="9"/>
        <color theme="1"/>
        <rFont val="Calibri"/>
        <family val="2"/>
        <scheme val="minor"/>
      </rPr>
      <t>Supporting aid organisations</t>
    </r>
  </si>
  <si>
    <r>
      <rPr>
        <sz val="9"/>
        <color theme="1"/>
        <rFont val="Calibri"/>
        <family val="2"/>
        <scheme val="minor"/>
      </rPr>
      <t>Every year, Arbejdernes Landsbank supports a range of aid organisations and charitable projects to the benefit and joy of children and young people as well as disadvantaged people in society.</t>
    </r>
  </si>
  <si>
    <r>
      <rPr>
        <sz val="9"/>
        <color theme="1"/>
        <rFont val="Calibri"/>
        <family val="2"/>
        <scheme val="minor"/>
      </rPr>
      <t>Arbejdernes Landsbanks Fond</t>
    </r>
  </si>
  <si>
    <r>
      <rPr>
        <sz val="9"/>
        <color theme="1"/>
        <rFont val="Calibri"/>
        <family val="2"/>
        <scheme val="minor"/>
      </rPr>
      <t xml:space="preserve">Arbejdernes Landsbanks Fond is a foundation aiming at strengthening Danish society – including children – through education and knowledge. The foundation is run as an independent institution and funds further education and continuing training, primarily for schools and education institutions, and the foundation provides support for individuals under education or training. </t>
    </r>
  </si>
  <si>
    <r>
      <rPr>
        <b/>
        <sz val="9"/>
        <color theme="1"/>
        <rFont val="Calibri"/>
        <family val="2"/>
        <scheme val="minor"/>
      </rPr>
      <t xml:space="preserve">References </t>
    </r>
  </si>
  <si>
    <r>
      <rPr>
        <b/>
        <sz val="9"/>
        <color theme="1"/>
        <rFont val="Calibri"/>
        <family val="2"/>
        <scheme val="minor"/>
      </rPr>
      <t>Comments</t>
    </r>
  </si>
  <si>
    <r>
      <rPr>
        <b/>
        <sz val="9"/>
        <color theme="1"/>
        <rFont val="Calibri"/>
        <family val="2"/>
        <scheme val="minor"/>
      </rPr>
      <t>Impact analyses</t>
    </r>
  </si>
  <si>
    <r>
      <rPr>
        <sz val="9"/>
        <color theme="1"/>
        <rFont val="Calibri"/>
        <family val="2"/>
        <scheme val="minor"/>
      </rPr>
      <t>Portfolio Impact Identification Tool, V2</t>
    </r>
  </si>
  <si>
    <r>
      <rPr>
        <sz val="9"/>
        <color theme="1"/>
        <rFont val="Calibri"/>
        <family val="2"/>
        <scheme val="minor"/>
      </rPr>
      <t>Investment Portfolio Impact Analysis Tool</t>
    </r>
  </si>
  <si>
    <r>
      <rPr>
        <b/>
        <sz val="9"/>
        <color theme="1"/>
        <rFont val="Calibri"/>
        <family val="2"/>
        <scheme val="minor"/>
      </rPr>
      <t>Principles for calculating CO</t>
    </r>
    <r>
      <rPr>
        <b/>
        <vertAlign val="subscript"/>
        <sz val="9"/>
        <color theme="1"/>
        <rFont val="Calibri"/>
        <family val="2"/>
        <scheme val="minor"/>
      </rPr>
      <t>2</t>
    </r>
    <r>
      <rPr>
        <b/>
        <sz val="9"/>
        <color theme="1"/>
        <rFont val="Calibri"/>
        <family val="2"/>
        <scheme val="minor"/>
      </rPr>
      <t>e</t>
    </r>
  </si>
  <si>
    <r>
      <rPr>
        <sz val="9"/>
        <color theme="1"/>
        <rFont val="Calibri"/>
        <family val="2"/>
        <scheme val="minor"/>
      </rPr>
      <t>Model for carbon footprint for the financial sector</t>
    </r>
  </si>
  <si>
    <r>
      <rPr>
        <sz val="9"/>
        <rFont val="Calibri"/>
        <family val="2"/>
        <scheme val="minor"/>
      </rPr>
      <t xml:space="preserve">We take outset in the principles in Finance Denmark's model for carbon footprint to calculate financed emissions. </t>
    </r>
  </si>
  <si>
    <r>
      <rPr>
        <b/>
        <sz val="9"/>
        <color theme="1"/>
        <rFont val="Calibri"/>
        <family val="2"/>
        <scheme val="minor"/>
      </rPr>
      <t>Methods for calculating CO</t>
    </r>
    <r>
      <rPr>
        <b/>
        <vertAlign val="subscript"/>
        <sz val="9"/>
        <color theme="1"/>
        <rFont val="Calibri"/>
        <family val="2"/>
        <scheme val="minor"/>
      </rPr>
      <t>2</t>
    </r>
    <r>
      <rPr>
        <b/>
        <sz val="9"/>
        <color theme="1"/>
        <rFont val="Calibri"/>
        <family val="2"/>
        <scheme val="minor"/>
      </rPr>
      <t>e</t>
    </r>
  </si>
  <si>
    <r>
      <rPr>
        <sz val="9"/>
        <color theme="1"/>
        <rFont val="Calibri"/>
        <family val="2"/>
        <scheme val="minor"/>
      </rPr>
      <t>Spreadsheet for calculation of CO</t>
    </r>
    <r>
      <rPr>
        <vertAlign val="subscript"/>
        <sz val="9"/>
        <color theme="1"/>
        <rFont val="Calibri"/>
        <family val="2"/>
        <scheme val="minor"/>
      </rPr>
      <t>2</t>
    </r>
    <r>
      <rPr>
        <sz val="9"/>
        <color theme="1"/>
        <rFont val="Calibri"/>
        <family val="2"/>
        <scheme val="minor"/>
      </rPr>
      <t>e on business loans</t>
    </r>
  </si>
  <si>
    <r>
      <rPr>
        <sz val="9"/>
        <rFont val="Calibri"/>
        <family val="2"/>
        <scheme val="minor"/>
      </rPr>
      <t>Using a best-effort approach, we use LOPI's method to calculate CO</t>
    </r>
    <r>
      <rPr>
        <vertAlign val="subscript"/>
        <sz val="9"/>
        <rFont val="Calibri"/>
        <family val="2"/>
        <scheme val="minor"/>
      </rPr>
      <t>2</t>
    </r>
    <r>
      <rPr>
        <sz val="9"/>
        <rFont val="Calibri"/>
        <family val="2"/>
        <scheme val="minor"/>
      </rPr>
      <t xml:space="preserve">e emissions from business financing activities. </t>
    </r>
  </si>
  <si>
    <r>
      <rPr>
        <sz val="9"/>
        <color theme="1"/>
        <rFont val="Calibri"/>
        <family val="2"/>
        <scheme val="minor"/>
      </rPr>
      <t>Spreadsheet for the calculation of CO</t>
    </r>
    <r>
      <rPr>
        <vertAlign val="subscript"/>
        <sz val="9"/>
        <color theme="1"/>
        <rFont val="Calibri"/>
        <family val="2"/>
        <scheme val="minor"/>
      </rPr>
      <t>2</t>
    </r>
    <r>
      <rPr>
        <sz val="9"/>
        <color theme="1"/>
        <rFont val="Calibri"/>
        <family val="2"/>
        <scheme val="minor"/>
      </rPr>
      <t>e on car loans and leasing</t>
    </r>
  </si>
  <si>
    <r>
      <rPr>
        <sz val="9"/>
        <rFont val="Calibri"/>
        <family val="2"/>
        <scheme val="minor"/>
      </rPr>
      <t>Using a best-effort approach, we use LOPI's spreadsheet and method to calculate CO</t>
    </r>
    <r>
      <rPr>
        <vertAlign val="subscript"/>
        <sz val="9"/>
        <rFont val="Calibri"/>
        <family val="2"/>
        <scheme val="minor"/>
      </rPr>
      <t>2</t>
    </r>
    <r>
      <rPr>
        <sz val="9"/>
        <rFont val="Calibri"/>
        <family val="2"/>
        <scheme val="minor"/>
      </rPr>
      <t>e emissions from car loans and leasing.</t>
    </r>
  </si>
  <si>
    <r>
      <rPr>
        <b/>
        <sz val="9"/>
        <color theme="1"/>
        <rFont val="Calibri"/>
        <family val="2"/>
        <scheme val="minor"/>
      </rPr>
      <t>The CFA Society Denmark/the Institute of State Authorized Public Accountants in Denmark/Nasdaq</t>
    </r>
  </si>
  <si>
    <r>
      <rPr>
        <sz val="9"/>
        <color theme="1"/>
        <rFont val="Calibri"/>
        <family val="2"/>
        <scheme val="minor"/>
      </rPr>
      <t>ESG highlights and key figures in the annual report</t>
    </r>
  </si>
  <si>
    <r>
      <rPr>
        <sz val="9"/>
        <rFont val="Calibri"/>
        <family val="2"/>
        <scheme val="minor"/>
      </rPr>
      <t>We report on the recommended KPIs. See accounting policies below.</t>
    </r>
  </si>
  <si>
    <r>
      <rPr>
        <sz val="9"/>
        <color theme="1"/>
        <rFont val="Calibri"/>
        <family val="2"/>
        <scheme val="minor"/>
      </rPr>
      <t>Data for calculation of CO</t>
    </r>
    <r>
      <rPr>
        <vertAlign val="subscript"/>
        <sz val="9"/>
        <color theme="1"/>
        <rFont val="Calibri"/>
        <family val="2"/>
        <scheme val="minor"/>
      </rPr>
      <t>2</t>
    </r>
    <r>
      <rPr>
        <sz val="9"/>
        <color theme="1"/>
        <rFont val="Calibri"/>
        <family val="2"/>
        <scheme val="minor"/>
      </rPr>
      <t>e on housing loans</t>
    </r>
  </si>
  <si>
    <r>
      <rPr>
        <sz val="9"/>
        <rFont val="Calibri"/>
        <family val="2"/>
        <scheme val="minor"/>
      </rPr>
      <t>We have received datasets with energy rating labels on properties in Denmark from Nykredit/Totalkredit to calculate emissions on housing loans.</t>
    </r>
  </si>
  <si>
    <r>
      <rPr>
        <sz val="9"/>
        <color theme="1"/>
        <rFont val="Calibri"/>
        <family val="2"/>
        <scheme val="minor"/>
      </rPr>
      <t>Data for calculation of CO</t>
    </r>
    <r>
      <rPr>
        <vertAlign val="subscript"/>
        <sz val="9"/>
        <color theme="1"/>
        <rFont val="Calibri"/>
        <family val="2"/>
        <scheme val="minor"/>
      </rPr>
      <t>2</t>
    </r>
    <r>
      <rPr>
        <sz val="9"/>
        <color theme="1"/>
        <rFont val="Calibri"/>
        <family val="2"/>
        <scheme val="minor"/>
      </rPr>
      <t>e on car loans and leasing</t>
    </r>
  </si>
  <si>
    <r>
      <rPr>
        <sz val="9"/>
        <rFont val="Calibri"/>
        <family val="2"/>
        <scheme val="minor"/>
      </rPr>
      <t>For our calculation of CO</t>
    </r>
    <r>
      <rPr>
        <vertAlign val="subscript"/>
        <sz val="9"/>
        <rFont val="Calibri"/>
        <family val="2"/>
        <scheme val="minor"/>
      </rPr>
      <t>2</t>
    </r>
    <r>
      <rPr>
        <sz val="9"/>
        <rFont val="Calibri"/>
        <family val="2"/>
        <scheme val="minor"/>
      </rPr>
      <t xml:space="preserve">e on car loans and leasing, we take outset in known data on type of fuel and engine sizes of all the cars in the portfolio. Moreover, we use statistical data regarding use of the cars per year from the Danish Centre for Environment and Energy (DCE) at Aarhus University. </t>
    </r>
  </si>
  <si>
    <r>
      <rPr>
        <sz val="9"/>
        <color theme="1"/>
        <rFont val="Calibri"/>
        <family val="2"/>
        <scheme val="minor"/>
      </rPr>
      <t>Data for calculation of CO</t>
    </r>
    <r>
      <rPr>
        <vertAlign val="subscript"/>
        <sz val="9"/>
        <color theme="1"/>
        <rFont val="Calibri"/>
        <family val="2"/>
        <scheme val="minor"/>
      </rPr>
      <t>2</t>
    </r>
    <r>
      <rPr>
        <sz val="9"/>
        <color theme="1"/>
        <rFont val="Calibri"/>
        <family val="2"/>
        <scheme val="minor"/>
      </rPr>
      <t>e on business loans</t>
    </r>
  </si>
  <si>
    <r>
      <rPr>
        <sz val="9"/>
        <rFont val="Calibri"/>
        <family val="2"/>
        <scheme val="minor"/>
      </rPr>
      <t>Data for calculation of CO</t>
    </r>
    <r>
      <rPr>
        <vertAlign val="subscript"/>
        <sz val="9"/>
        <rFont val="Calibri"/>
        <family val="2"/>
        <scheme val="minor"/>
      </rPr>
      <t>2</t>
    </r>
    <r>
      <rPr>
        <sz val="9"/>
        <rFont val="Calibri"/>
        <family val="2"/>
        <scheme val="minor"/>
      </rPr>
      <t>e on investments</t>
    </r>
  </si>
  <si>
    <r>
      <rPr>
        <sz val="9"/>
        <rFont val="Calibri"/>
        <family val="2"/>
        <scheme val="minor"/>
      </rPr>
      <t xml:space="preserve">We collect and use data from the Reuters EIKON system to calculate financed emissions for investment portfolios – both in relation to investments on behalf of customers and our owners and in relation to investments of the Bank’s own portfolio. </t>
    </r>
  </si>
  <si>
    <r>
      <rPr>
        <b/>
        <sz val="9"/>
        <color theme="1"/>
        <rFont val="Calibri"/>
        <family val="2"/>
        <scheme val="minor"/>
      </rPr>
      <t>Key figures</t>
    </r>
  </si>
  <si>
    <r>
      <rPr>
        <b/>
        <sz val="9"/>
        <color theme="1"/>
        <rFont val="Calibri"/>
        <family val="2"/>
        <scheme val="minor"/>
      </rPr>
      <t>Description</t>
    </r>
  </si>
  <si>
    <r>
      <rPr>
        <b/>
        <sz val="9"/>
        <color theme="1"/>
        <rFont val="Calibri"/>
        <family val="2"/>
        <scheme val="minor"/>
      </rPr>
      <t>Calculation</t>
    </r>
  </si>
  <si>
    <r>
      <rPr>
        <b/>
        <sz val="9"/>
        <color theme="1"/>
        <rFont val="Calibri"/>
        <family val="2"/>
        <scheme val="minor"/>
      </rPr>
      <t>Climate and environmental data</t>
    </r>
  </si>
  <si>
    <r>
      <rPr>
        <sz val="9"/>
        <rFont val="Calibri"/>
        <family val="2"/>
        <scheme val="minor"/>
      </rPr>
      <t>CO</t>
    </r>
    <r>
      <rPr>
        <vertAlign val="subscript"/>
        <sz val="9"/>
        <rFont val="Calibri"/>
        <family val="2"/>
        <scheme val="minor"/>
      </rPr>
      <t>2</t>
    </r>
    <r>
      <rPr>
        <sz val="9"/>
        <rFont val="Calibri"/>
        <family val="2"/>
        <scheme val="minor"/>
      </rPr>
      <t>e scope 1</t>
    </r>
  </si>
  <si>
    <r>
      <rPr>
        <sz val="9"/>
        <rFont val="Calibri"/>
        <family val="2"/>
        <scheme val="minor"/>
      </rPr>
      <t>Scope 1 emissions are direct emissions from fuel combustion by the Group's own or controlled sources.</t>
    </r>
  </si>
  <si>
    <r>
      <rPr>
        <sz val="9"/>
        <rFont val="Calibri"/>
        <family val="2"/>
        <scheme val="minor"/>
      </rPr>
      <t>Greenhouse gases (GHG) are calculated on the basis of each individual type of fuel.
Emmissions have been converted to CO</t>
    </r>
    <r>
      <rPr>
        <vertAlign val="subscript"/>
        <sz val="9"/>
        <rFont val="Calibri"/>
        <family val="2"/>
        <scheme val="minor"/>
      </rPr>
      <t>2</t>
    </r>
    <r>
      <rPr>
        <sz val="9"/>
        <rFont val="Calibri"/>
        <family val="2"/>
        <scheme val="minor"/>
      </rPr>
      <t xml:space="preserve"> equivalents (CO</t>
    </r>
    <r>
      <rPr>
        <vertAlign val="subscript"/>
        <sz val="9"/>
        <rFont val="Calibri"/>
        <family val="2"/>
        <scheme val="minor"/>
      </rPr>
      <t>2</t>
    </r>
    <r>
      <rPr>
        <sz val="9"/>
        <rFont val="Calibri"/>
        <family val="2"/>
        <scheme val="minor"/>
      </rPr>
      <t>e): CO</t>
    </r>
    <r>
      <rPr>
        <vertAlign val="subscript"/>
        <sz val="9"/>
        <rFont val="Calibri"/>
        <family val="2"/>
        <scheme val="minor"/>
      </rPr>
      <t>2</t>
    </r>
    <r>
      <rPr>
        <sz val="9"/>
        <rFont val="Calibri"/>
        <family val="2"/>
        <scheme val="minor"/>
      </rPr>
      <t>e = CO</t>
    </r>
    <r>
      <rPr>
        <vertAlign val="subscript"/>
        <sz val="9"/>
        <rFont val="Calibri"/>
        <family val="2"/>
        <scheme val="minor"/>
      </rPr>
      <t>2</t>
    </r>
    <r>
      <rPr>
        <sz val="9"/>
        <rFont val="Calibri"/>
        <family val="2"/>
        <scheme val="minor"/>
      </rPr>
      <t xml:space="preserve"> + (GWP factor *CH</t>
    </r>
    <r>
      <rPr>
        <vertAlign val="subscript"/>
        <sz val="9"/>
        <rFont val="Calibri"/>
        <family val="2"/>
        <scheme val="minor"/>
      </rPr>
      <t>4</t>
    </r>
    <r>
      <rPr>
        <sz val="9"/>
        <rFont val="Calibri"/>
        <family val="2"/>
        <scheme val="minor"/>
      </rPr>
      <t>) + (GWP factor *N</t>
    </r>
    <r>
      <rPr>
        <vertAlign val="subscript"/>
        <sz val="9"/>
        <rFont val="Calibri"/>
        <family val="2"/>
        <scheme val="minor"/>
      </rPr>
      <t>2</t>
    </r>
    <r>
      <rPr>
        <sz val="9"/>
        <rFont val="Calibri"/>
        <family val="2"/>
        <scheme val="minor"/>
      </rPr>
      <t>O) + (GWP factor *SF</t>
    </r>
    <r>
      <rPr>
        <vertAlign val="subscript"/>
        <sz val="9"/>
        <rFont val="Calibri"/>
        <family val="2"/>
        <scheme val="minor"/>
      </rPr>
      <t>6</t>
    </r>
    <r>
      <rPr>
        <sz val="9"/>
        <rFont val="Calibri"/>
        <family val="2"/>
        <scheme val="minor"/>
      </rPr>
      <t>) + (GWP factor*HFC) + (GWP factor*PFC) + (GWP factor *NF</t>
    </r>
    <r>
      <rPr>
        <vertAlign val="subscript"/>
        <sz val="9"/>
        <rFont val="Calibri"/>
        <family val="2"/>
        <scheme val="minor"/>
      </rPr>
      <t>3</t>
    </r>
    <r>
      <rPr>
        <sz val="9"/>
        <rFont val="Calibri"/>
        <family val="2"/>
        <scheme val="minor"/>
      </rPr>
      <t>).</t>
    </r>
  </si>
  <si>
    <r>
      <rPr>
        <sz val="9"/>
        <rFont val="Calibri"/>
        <family val="2"/>
        <scheme val="minor"/>
      </rPr>
      <t>CO</t>
    </r>
    <r>
      <rPr>
        <vertAlign val="subscript"/>
        <sz val="9"/>
        <rFont val="Calibri"/>
        <family val="2"/>
        <scheme val="minor"/>
      </rPr>
      <t>2</t>
    </r>
    <r>
      <rPr>
        <sz val="9"/>
        <rFont val="Calibri"/>
        <family val="2"/>
        <scheme val="minor"/>
      </rPr>
      <t>e scope 2</t>
    </r>
  </si>
  <si>
    <r>
      <rPr>
        <sz val="9"/>
        <rFont val="Calibri"/>
        <family val="2"/>
        <scheme val="minor"/>
      </rPr>
      <t>Scope 2 emissions are indirect emissions from the energy purchased by the Group.</t>
    </r>
  </si>
  <si>
    <r>
      <rPr>
        <sz val="9"/>
        <rFont val="Calibri"/>
        <family val="2"/>
        <scheme val="minor"/>
      </rPr>
      <t>Scope 2 emissions are calculated per purchased MWh of electricity and district heating.
Emmissions have been converted to CO</t>
    </r>
    <r>
      <rPr>
        <vertAlign val="subscript"/>
        <sz val="9"/>
        <rFont val="Calibri"/>
        <family val="2"/>
        <scheme val="minor"/>
      </rPr>
      <t>2</t>
    </r>
    <r>
      <rPr>
        <sz val="9"/>
        <rFont val="Calibri"/>
        <family val="2"/>
        <scheme val="minor"/>
      </rPr>
      <t>e: CO</t>
    </r>
    <r>
      <rPr>
        <vertAlign val="subscript"/>
        <sz val="9"/>
        <rFont val="Calibri"/>
        <family val="2"/>
        <scheme val="minor"/>
      </rPr>
      <t>2</t>
    </r>
    <r>
      <rPr>
        <sz val="9"/>
        <rFont val="Calibri"/>
        <family val="2"/>
        <scheme val="minor"/>
      </rPr>
      <t>e = CO</t>
    </r>
    <r>
      <rPr>
        <vertAlign val="subscript"/>
        <sz val="9"/>
        <rFont val="Calibri"/>
        <family val="2"/>
        <scheme val="minor"/>
      </rPr>
      <t>2</t>
    </r>
    <r>
      <rPr>
        <sz val="9"/>
        <rFont val="Calibri"/>
        <family val="2"/>
        <scheme val="minor"/>
      </rPr>
      <t xml:space="preserve"> + (GWP factor *CH</t>
    </r>
    <r>
      <rPr>
        <vertAlign val="subscript"/>
        <sz val="9"/>
        <rFont val="Calibri"/>
        <family val="2"/>
        <scheme val="minor"/>
      </rPr>
      <t>4</t>
    </r>
    <r>
      <rPr>
        <sz val="9"/>
        <rFont val="Calibri"/>
        <family val="2"/>
        <scheme val="minor"/>
      </rPr>
      <t>) + (GWP factor *N</t>
    </r>
    <r>
      <rPr>
        <vertAlign val="subscript"/>
        <sz val="9"/>
        <rFont val="Calibri"/>
        <family val="2"/>
        <scheme val="minor"/>
      </rPr>
      <t>2</t>
    </r>
    <r>
      <rPr>
        <sz val="9"/>
        <rFont val="Calibri"/>
        <family val="2"/>
        <scheme val="minor"/>
      </rPr>
      <t>O).</t>
    </r>
  </si>
  <si>
    <r>
      <rPr>
        <sz val="9"/>
        <rFont val="Calibri"/>
        <family val="2"/>
        <scheme val="minor"/>
      </rPr>
      <t>CO</t>
    </r>
    <r>
      <rPr>
        <vertAlign val="subscript"/>
        <sz val="9"/>
        <rFont val="Calibri"/>
        <family val="2"/>
        <scheme val="minor"/>
      </rPr>
      <t>2</t>
    </r>
    <r>
      <rPr>
        <sz val="9"/>
        <rFont val="Calibri"/>
        <family val="2"/>
        <scheme val="minor"/>
      </rPr>
      <t>e scope 3</t>
    </r>
  </si>
  <si>
    <r>
      <rPr>
        <sz val="9"/>
        <rFont val="Calibri"/>
        <family val="2"/>
        <scheme val="minor"/>
      </rPr>
      <t>Scope 3 emissions comprise all other indirect emissions from activities outside the Group. 
As a financial undertaking, scope 3 emissions constitute primarily the Group's economic activities, i.e. the secondary CO</t>
    </r>
    <r>
      <rPr>
        <vertAlign val="subscript"/>
        <sz val="9"/>
        <rFont val="Calibri"/>
        <family val="2"/>
        <scheme val="minor"/>
      </rPr>
      <t>2</t>
    </r>
    <r>
      <rPr>
        <sz val="9"/>
        <rFont val="Calibri"/>
        <family val="2"/>
        <scheme val="minor"/>
      </rPr>
      <t xml:space="preserve">e effect of financing, investments and leasing activities. 
Scope 3 emissions also constitute other indirect emissions from sources not owned or controlled by the Group. This applies to emissions associated with the value chain which the Group is part of, e.g. Group purchases of IT products, resource management, canteen operations and transport. </t>
    </r>
  </si>
  <si>
    <r>
      <rPr>
        <sz val="9"/>
        <rFont val="Calibri"/>
        <family val="2"/>
        <scheme val="minor"/>
      </rPr>
      <t>Energy consumption</t>
    </r>
  </si>
  <si>
    <r>
      <rPr>
        <sz val="9"/>
        <rFont val="Calibri"/>
        <family val="2"/>
        <scheme val="minor"/>
      </rPr>
      <t>Like emissions, energy is typically calculated on the basis of fuel consumption multiplied by conversion factors. The energy consumed is based on energy from scope 1 and 2 sources as well as energy from renewable sources.</t>
    </r>
  </si>
  <si>
    <r>
      <rPr>
        <sz val="9"/>
        <rFont val="Calibri"/>
        <family val="2"/>
        <scheme val="minor"/>
      </rPr>
      <t>Energy consumption = Σ (type of fuel used (t) * energy factor per type of fuel) per type of fuel + (electricity used (incl. renewable energy) (MWh)) + (district heating used incl. renewable energy sources for heating (GJ/3.6)).</t>
    </r>
  </si>
  <si>
    <r>
      <rPr>
        <sz val="9"/>
        <rFont val="Calibri"/>
        <family val="2"/>
        <scheme val="minor"/>
      </rPr>
      <t>Renewable energy share</t>
    </r>
  </si>
  <si>
    <r>
      <rPr>
        <sz val="9"/>
        <rFont val="Calibri"/>
        <family val="2"/>
        <scheme val="minor"/>
      </rPr>
      <t>How much of the total energy consumed comes from renewable sources. Sometimes, this is also measured as renewable energy vs non-renewable energy, but this key figure would be impossible to calculate in cases in which all energy is from renewable sources.</t>
    </r>
  </si>
  <si>
    <r>
      <rPr>
        <sz val="9"/>
        <rFont val="Calibri"/>
        <family val="2"/>
        <scheme val="minor"/>
      </rPr>
      <t>Renewable energy share = 
(Renewable energy/Energy consumption) * 100.</t>
    </r>
  </si>
  <si>
    <r>
      <rPr>
        <sz val="9"/>
        <rFont val="Calibri"/>
        <family val="2"/>
        <scheme val="minor"/>
      </rPr>
      <t>The sum of all water consumed from all sources such as surface water, groundwater, rainwater or municipal water. Water consumption is calculated as gross consumption, and if the company also needed treatment of wastewater this cannot be subtracted, but can of course be reported separately.</t>
    </r>
  </si>
  <si>
    <r>
      <rPr>
        <sz val="9"/>
        <rFont val="Calibri"/>
        <family val="2"/>
        <scheme val="minor"/>
      </rPr>
      <t>Water consumption = Sum of all water consumption – gross.</t>
    </r>
  </si>
  <si>
    <r>
      <rPr>
        <sz val="9"/>
        <rFont val="Calibri"/>
        <family val="2"/>
        <scheme val="minor"/>
      </rPr>
      <t>Resource management = 
Sum of all waste in metric tonnes.</t>
    </r>
  </si>
  <si>
    <r>
      <rPr>
        <b/>
        <sz val="9"/>
        <color theme="0"/>
        <rFont val="Calibri"/>
        <family val="2"/>
        <scheme val="minor"/>
      </rPr>
      <t>Social data</t>
    </r>
  </si>
  <si>
    <r>
      <rPr>
        <sz val="9"/>
        <rFont val="Calibri"/>
        <family val="2"/>
        <scheme val="minor"/>
      </rPr>
      <t>Customer satisfaction</t>
    </r>
  </si>
  <si>
    <r>
      <rPr>
        <sz val="9"/>
        <rFont val="Calibri"/>
        <family val="2"/>
        <scheme val="minor"/>
      </rPr>
      <t xml:space="preserve">Each year, the independent analysis institute Voxmeter carries out the customer satisfaction survey, CEM Bank Intelligence, among thousands of randomly selected Danish bank customers of the 20 largest banks in Denmark. The maximum CEM score is 11,000. </t>
    </r>
  </si>
  <si>
    <r>
      <rPr>
        <sz val="9"/>
        <rFont val="Calibri"/>
        <family val="2"/>
        <scheme val="minor"/>
      </rPr>
      <t>Voxmeter's report for 2022 includes 60,000 individuals who completed 14 short questionnaires in randomised order.</t>
    </r>
  </si>
  <si>
    <r>
      <rPr>
        <sz val="9"/>
        <rFont val="Calibri"/>
        <family val="2"/>
        <scheme val="minor"/>
      </rPr>
      <t>Calculated to be able to measure the full-time workforce required to carry out the work that has generated the financial key ratios.
This requires both the statutory calculation of the average number of employees (FTEs) (i.e. full-time employees + compensated overtime pay + recalculated hourly paid staff) plus temporary staff recalculated to full-time equivalents.</t>
    </r>
  </si>
  <si>
    <r>
      <rPr>
        <sz val="9"/>
        <rFont val="Calibri"/>
        <family val="2"/>
        <scheme val="minor"/>
      </rPr>
      <t>Full-time workforce = FTEs + temporary labour.</t>
    </r>
  </si>
  <si>
    <r>
      <rPr>
        <sz val="9"/>
        <rFont val="Calibri"/>
        <family val="2"/>
        <scheme val="minor"/>
      </rPr>
      <t>Gender diversity is calculated for both FTEs and for temporary employees – and subsequently totalled to show any gender diversity imbalance per type of contract and for the entire workforce.</t>
    </r>
  </si>
  <si>
    <r>
      <rPr>
        <sz val="9"/>
        <rFont val="Calibri"/>
        <family val="2"/>
        <scheme val="minor"/>
      </rPr>
      <t xml:space="preserve">Gender diversity = ((Female FTEs + Female temporary employees)/ (Full-time workforce)) * 100. </t>
    </r>
  </si>
  <si>
    <r>
      <rPr>
        <sz val="9"/>
        <rFont val="Calibri"/>
        <family val="2"/>
        <scheme val="minor"/>
      </rPr>
      <t>Gender diversity for managers with staff responsibilities = ((Female managers)/(All managers)) *100.</t>
    </r>
  </si>
  <si>
    <r>
      <rPr>
        <sz val="9"/>
        <rFont val="Calibri"/>
        <family val="2"/>
        <scheme val="minor"/>
      </rPr>
      <t>Equality of pay – including bonuses, pension, etc. How many times the female median salary can be covered by the male median salary. Medians are used rather than averages in order not to distort the key figure with extremely expensive and/or extremely cheap employees.</t>
    </r>
  </si>
  <si>
    <r>
      <rPr>
        <sz val="9"/>
        <rFont val="Calibri"/>
        <family val="2"/>
        <scheme val="minor"/>
      </rPr>
      <t>Pay difference between genders = Median male salary/Median female salary.</t>
    </r>
  </si>
  <si>
    <r>
      <rPr>
        <sz val="9"/>
        <color theme="1"/>
        <rFont val="Calibri"/>
        <family val="2"/>
        <scheme val="minor"/>
      </rPr>
      <t xml:space="preserve">Average seniority </t>
    </r>
  </si>
  <si>
    <r>
      <rPr>
        <sz val="9"/>
        <color theme="1"/>
        <rFont val="Calibri"/>
        <family val="2"/>
        <scheme val="minor"/>
      </rPr>
      <t>Seniority per employee is the current employee's seniority. This means that if an employee has had a seniority of both five and six years, for example, in the period stated, the employee's seniority will count as six years.</t>
    </r>
  </si>
  <si>
    <r>
      <rPr>
        <sz val="9"/>
        <color theme="1"/>
        <rFont val="Calibri"/>
        <family val="2"/>
        <scheme val="minor"/>
      </rPr>
      <t xml:space="preserve">Sum of seniority of employee/ 
number of employees = average seniority. </t>
    </r>
  </si>
  <si>
    <r>
      <rPr>
        <sz val="9"/>
        <rFont val="Calibri"/>
        <family val="2"/>
        <scheme val="minor"/>
      </rPr>
      <t>Staff turnover rate = ((FTEs leaving voluntarily + involuntarily)/FTEs) * 100.</t>
    </r>
  </si>
  <si>
    <r>
      <rPr>
        <sz val="9"/>
        <rFont val="Calibri"/>
        <family val="2"/>
        <scheme val="minor"/>
      </rPr>
      <t>Absenteeism due to sickness</t>
    </r>
  </si>
  <si>
    <r>
      <rPr>
        <sz val="9"/>
        <rFont val="Calibri"/>
        <family val="2"/>
        <scheme val="minor"/>
      </rPr>
      <t>Number of full days that all Bank employees are ill, and therefore are not at work compared to total number of FTEs. Maternity/paternity leave have not been included.</t>
    </r>
  </si>
  <si>
    <r>
      <rPr>
        <sz val="9"/>
        <rFont val="Calibri"/>
        <family val="2"/>
        <scheme val="minor"/>
      </rPr>
      <t>Absenteeism due to sickness = (Number of sick days for all own FTEs in the period) / (Total FTEs).</t>
    </r>
  </si>
  <si>
    <r>
      <rPr>
        <sz val="9"/>
        <rFont val="Calibri"/>
        <family val="2"/>
        <scheme val="minor"/>
      </rPr>
      <t>Share of retained customers from one period to the next.</t>
    </r>
  </si>
  <si>
    <r>
      <rPr>
        <sz val="9"/>
        <rFont val="Calibri"/>
        <family val="2"/>
        <scheme val="minor"/>
      </rPr>
      <t>Customer retention: ((Number of customers at the end of the period)– (New customers that have joined the Bank in the period))/(Number of customers at the beginning of the period)) * 100.</t>
    </r>
  </si>
  <si>
    <r>
      <rPr>
        <b/>
        <sz val="9"/>
        <color theme="0"/>
        <rFont val="Calibri"/>
        <family val="2"/>
        <scheme val="minor"/>
      </rPr>
      <t>Management data</t>
    </r>
  </si>
  <si>
    <r>
      <rPr>
        <sz val="9"/>
        <rFont val="Calibri"/>
        <family val="2"/>
        <scheme val="minor"/>
      </rPr>
      <t xml:space="preserve">Pay gap between the CEO and employees </t>
    </r>
  </si>
  <si>
    <r>
      <rPr>
        <sz val="9"/>
        <rFont val="Calibri"/>
        <family val="2"/>
        <scheme val="minor"/>
      </rPr>
      <t>How many times the employees' median salary can be covered by the CEO compensation as an expression of social equality. Median salary is used rather than the average in order not to distort the key figure with extremely expensive and/or extremely cheap employees.</t>
    </r>
  </si>
  <si>
    <r>
      <rPr>
        <sz val="9"/>
        <rFont val="Calibri"/>
        <family val="2"/>
        <scheme val="minor"/>
      </rPr>
      <t>Pay difference between the CEO and the employees = CEO compensation/Median employee salary.</t>
    </r>
  </si>
  <si>
    <r>
      <rPr>
        <sz val="9"/>
        <rFont val="Calibri"/>
        <family val="2"/>
        <scheme val="minor"/>
      </rPr>
      <t>Gender diversity for managers = ((Female managers)/(All managers)) * 100.</t>
    </r>
  </si>
  <si>
    <r>
      <rPr>
        <sz val="9"/>
        <rFont val="Calibri"/>
        <family val="2"/>
        <scheme val="minor"/>
      </rPr>
      <t>Gender diversity on the Board of Directors</t>
    </r>
  </si>
  <si>
    <r>
      <rPr>
        <sz val="9"/>
        <rFont val="Calibri"/>
        <family val="2"/>
        <scheme val="minor"/>
      </rPr>
      <t>Gender diversity on the Board of Directors = ((Female members of the Board of Directors elected at the Annual General Meeting)
/ (All members of the Board of Directors elected at the Annual General Meeting)) * 100.</t>
    </r>
  </si>
  <si>
    <r>
      <rPr>
        <sz val="9"/>
        <rFont val="Calibri"/>
        <family val="2"/>
        <scheme val="minor"/>
      </rPr>
      <t>Attendance at Board of Directors meetings = ((ΣNumber of Board of Directors meetings at which a member has been present) per member of the Board of Directors/(Number of Board of Directors meetings * Number of members of the Board of Directors)) * 100.</t>
    </r>
  </si>
  <si>
    <r>
      <rPr>
        <sz val="9"/>
        <rFont val="Calibri"/>
        <family val="2"/>
        <scheme val="minor"/>
      </rPr>
      <t>Attendance at Sustainability Committee meetings = ((ΣNumber of Sustainability Committee meetings, at which a member has been present) per member of the Sustainability Committee/(Number of Sustainability Committee meetings * Number of members of the Sustainability Committee)) * 100.</t>
    </r>
  </si>
  <si>
    <r>
      <rPr>
        <sz val="9"/>
        <rFont val="Calibri"/>
        <family val="2"/>
        <scheme val="minor"/>
      </rPr>
      <t>Extraction and processing of raw materials for pure and usable materials require energy and time, and since there is a limited amount of resources on our planet, the Group is also working to reduce the amount of resources sent for recycling and incineration by the Group.</t>
    </r>
  </si>
  <si>
    <r>
      <rPr>
        <sz val="9"/>
        <rFont val="Calibri"/>
        <family val="2"/>
        <scheme val="minor"/>
      </rPr>
      <t>Used to perform impact analysis on the Group loan portfolio.</t>
    </r>
  </si>
  <si>
    <r>
      <rPr>
        <sz val="9"/>
        <rFont val="Calibri"/>
        <family val="2"/>
        <scheme val="minor"/>
      </rPr>
      <t>Used to perform impact analysis on the Group investment portfolio.</t>
    </r>
  </si>
  <si>
    <r>
      <rPr>
        <sz val="9"/>
        <rFont val="Calibri"/>
        <family val="2"/>
        <scheme val="minor"/>
      </rPr>
      <t>We have collected emissions data from Statistics Denmark and aggregated data using the industry distribution from the Danish FSA. We have “mapped” this data with the balance sheet figures for the individual industries, so that the Group’s market share in a given industry can be calculated and thereby also the Group’s share of total emissions from the industry.</t>
    </r>
  </si>
  <si>
    <r>
      <rPr>
        <sz val="9"/>
        <rFont val="Calibri"/>
        <family val="2"/>
        <scheme val="minor"/>
      </rPr>
      <t xml:space="preserve">See the tab </t>
    </r>
    <r>
      <rPr>
        <b/>
        <sz val="9"/>
        <rFont val="Calibri"/>
        <family val="2"/>
        <scheme val="minor"/>
      </rPr>
      <t>Climate accounts</t>
    </r>
    <r>
      <rPr>
        <sz val="9"/>
        <rFont val="Calibri"/>
        <family val="2"/>
        <scheme val="minor"/>
      </rPr>
      <t xml:space="preserve"> for a description of accounting policies for CO</t>
    </r>
    <r>
      <rPr>
        <vertAlign val="subscript"/>
        <sz val="9"/>
        <rFont val="Calibri"/>
        <family val="2"/>
        <scheme val="minor"/>
      </rPr>
      <t>2</t>
    </r>
    <r>
      <rPr>
        <sz val="9"/>
        <rFont val="Calibri"/>
        <family val="2"/>
        <scheme val="minor"/>
      </rPr>
      <t>e emissions from economic activities, specific CO</t>
    </r>
    <r>
      <rPr>
        <vertAlign val="subscript"/>
        <sz val="9"/>
        <rFont val="Calibri"/>
        <family val="2"/>
        <scheme val="minor"/>
      </rPr>
      <t>2</t>
    </r>
    <r>
      <rPr>
        <sz val="9"/>
        <rFont val="Calibri"/>
        <family val="2"/>
        <scheme val="minor"/>
      </rPr>
      <t>e for housing loans, car financing, business financing and investments, respectively.
Other indirect scope 3 emissions related to the Group's internal operations are stated in the table "Group's own CO</t>
    </r>
    <r>
      <rPr>
        <vertAlign val="subscript"/>
        <sz val="9"/>
        <rFont val="Calibri"/>
        <family val="2"/>
        <scheme val="minor"/>
      </rPr>
      <t>2</t>
    </r>
    <r>
      <rPr>
        <sz val="9"/>
        <rFont val="Calibri"/>
        <family val="2"/>
        <scheme val="minor"/>
      </rPr>
      <t>e emissions".</t>
    </r>
  </si>
  <si>
    <r>
      <rPr>
        <sz val="9"/>
        <rFont val="Calibri"/>
        <family val="2"/>
        <scheme val="minor"/>
      </rPr>
      <t>According to the Financial Statements Act, the Group itself can choose what layers to include. The calculation includes the Executive Management and employees in managerial positions with staff responsibilities. This means that team managers, deputy managers and functional managers without staff responsibilities are not included.</t>
    </r>
  </si>
  <si>
    <r>
      <rPr>
        <sz val="9"/>
        <rFont val="Calibri"/>
        <family val="2"/>
        <scheme val="minor"/>
      </rPr>
      <t>Staff turnover rate is calculated for employees leaving voluntarily and involuntarily. Retirements are part of the employees leaving involuntarily. This key figure only covers the Group's FTEs.</t>
    </r>
  </si>
  <si>
    <r>
      <rPr>
        <sz val="9"/>
        <rFont val="Calibri"/>
        <family val="2"/>
        <scheme val="minor"/>
      </rPr>
      <t>This figure includes all members of the Bank's Executive Management in Arbejdernes Landsbank and Vestjysk Bank, respectively.</t>
    </r>
  </si>
  <si>
    <r>
      <rPr>
        <sz val="9"/>
        <rFont val="Calibri"/>
        <family val="2"/>
        <scheme val="minor"/>
      </rPr>
      <t xml:space="preserve">Gender diversity on the full Board of Directors of Arbejdernes Landsbank, AL Finans and Vestjysk Bank except for politically appointed members. </t>
    </r>
  </si>
  <si>
    <r>
      <rPr>
        <sz val="9"/>
        <rFont val="Calibri"/>
        <family val="2"/>
        <scheme val="minor"/>
      </rPr>
      <t>Measures the level of activity for members of the Board of Directors of Arbejdernes Landsbank and Vestjysk Bank, respectively.</t>
    </r>
  </si>
  <si>
    <r>
      <rPr>
        <sz val="9"/>
        <rFont val="Calibri"/>
        <family val="2"/>
        <scheme val="minor"/>
      </rPr>
      <t>Measures the level of activity for members of the Sustainability Committees of Arbejdernes Landsbank and Vestjysk Bank, respectively.</t>
    </r>
  </si>
  <si>
    <r>
      <rPr>
        <b/>
        <sz val="9"/>
        <color theme="1"/>
        <rFont val="Calibri"/>
        <family val="2"/>
        <scheme val="minor"/>
      </rPr>
      <t>Total business</t>
    </r>
  </si>
  <si>
    <r>
      <rPr>
        <b/>
        <sz val="9"/>
        <color theme="1"/>
        <rFont val="Calibri"/>
        <family val="2"/>
        <scheme val="minor"/>
      </rPr>
      <t>Total investments</t>
    </r>
  </si>
  <si>
    <r>
      <rPr>
        <sz val="9"/>
        <color rgb="FF000000"/>
        <rFont val="Calibri"/>
        <family val="2"/>
        <scheme val="minor"/>
      </rPr>
      <t>Loans for electric cars and plug-in hybrid cars</t>
    </r>
  </si>
  <si>
    <r>
      <rPr>
        <b/>
        <sz val="8"/>
        <color theme="1"/>
        <rFont val="Calibri"/>
        <family val="2"/>
        <scheme val="minor"/>
      </rPr>
      <t>Notes</t>
    </r>
  </si>
  <si>
    <r>
      <rPr>
        <sz val="8"/>
        <color theme="1"/>
        <rFont val="Calibri"/>
        <family val="2"/>
        <scheme val="minor"/>
      </rPr>
      <t>The net reduction in customer numbers at Vestjysk Bank's is due to sales of branches of Vestjysk Bank in Rødekro, Løgumkloster and Tinglev in October 2022</t>
    </r>
  </si>
  <si>
    <r>
      <rPr>
        <b/>
        <sz val="9"/>
        <color theme="1"/>
        <rFont val="Calibri"/>
        <family val="2"/>
        <scheme val="minor"/>
      </rPr>
      <t>Notes</t>
    </r>
    <r>
      <rPr>
        <sz val="9"/>
        <color theme="1"/>
        <rFont val="Calibri"/>
        <family val="2"/>
        <scheme val="minor"/>
      </rPr>
      <t>:</t>
    </r>
  </si>
  <si>
    <r>
      <rPr>
        <b/>
        <sz val="9"/>
        <color theme="1"/>
        <rFont val="Calibri"/>
        <family val="2"/>
        <scheme val="minor"/>
      </rPr>
      <t>Notes:</t>
    </r>
  </si>
  <si>
    <r>
      <rPr>
        <sz val="9"/>
        <color theme="1"/>
        <rFont val="Calibri"/>
        <family val="2"/>
        <scheme val="minor"/>
      </rPr>
      <t>The Advisory Board of Representatives is a committee under the Board of Directors.</t>
    </r>
  </si>
  <si>
    <r>
      <rPr>
        <b/>
        <sz val="9"/>
        <color theme="1"/>
        <rFont val="Calibri"/>
        <family val="2"/>
        <scheme val="minor"/>
      </rPr>
      <t>Reporting principles:</t>
    </r>
    <r>
      <rPr>
        <sz val="9"/>
        <color theme="1"/>
        <rFont val="Calibri"/>
        <family val="2"/>
        <scheme val="minor"/>
      </rPr>
      <t xml:space="preserve">
Area is defined as square metres of which Arbejdernes Landsbank and AL Finans exercise operational control and covers the Bank's main offices and branches. Electricity consumption is based on data from digital meters from our electricity supply company Ørsted. The location-based electricity consumption is 0, because we only purchase green electricity. The market-based electricity consumption is based on data from Ørsted's Environmental Product Declaration. Heating consumption is based on data available digitally and manually from the district heating companies. Water is based on data available digitally and manually from the water utilities. We do not convert water consumption into CO</t>
    </r>
    <r>
      <rPr>
        <vertAlign val="subscript"/>
        <sz val="9"/>
        <color theme="1"/>
        <rFont val="Calibri"/>
        <family val="2"/>
        <scheme val="minor"/>
      </rPr>
      <t>2</t>
    </r>
    <r>
      <rPr>
        <sz val="9"/>
        <color theme="1"/>
        <rFont val="Calibri"/>
        <family val="2"/>
        <scheme val="minor"/>
      </rPr>
      <t>e, because consumption and impacts are assessed to be almost negligible. Public transport is based on data on the Bank's business travel cards (Rejsekort Corporate), and we use CO</t>
    </r>
    <r>
      <rPr>
        <vertAlign val="subscript"/>
        <sz val="9"/>
        <color theme="1"/>
        <rFont val="Calibri"/>
        <family val="2"/>
        <scheme val="minor"/>
      </rPr>
      <t>2</t>
    </r>
    <r>
      <rPr>
        <sz val="9"/>
        <color theme="1"/>
        <rFont val="Calibri"/>
        <family val="2"/>
        <scheme val="minor"/>
      </rPr>
      <t>e data from DSB's environmental product declarations. Car transport is based on data on mileage allowance and kilometres travelled by our vehicle fleet, and we use CO</t>
    </r>
    <r>
      <rPr>
        <vertAlign val="subscript"/>
        <sz val="9"/>
        <color theme="1"/>
        <rFont val="Calibri"/>
        <family val="2"/>
        <scheme val="minor"/>
      </rPr>
      <t>2</t>
    </r>
    <r>
      <rPr>
        <sz val="9"/>
        <color theme="1"/>
        <rFont val="Calibri"/>
        <family val="2"/>
        <scheme val="minor"/>
      </rPr>
      <t>e data from Statistics Denmark (WLTP, 2020) to calculate employees' travel in cars during working hours. From 2021, food is based on data from "The Big Climate Database" from CONCITO. In 2020, food was based on data from Aarhus University's "List of food's carbon footprint" by Lisbeth Mogensen et al. Purchases are based on data from cooperation partners who supply data in DKK broken down by environmentally certified purchases and total purchases – and CO</t>
    </r>
    <r>
      <rPr>
        <vertAlign val="subscript"/>
        <sz val="9"/>
        <color theme="1"/>
        <rFont val="Calibri"/>
        <family val="2"/>
        <scheme val="minor"/>
      </rPr>
      <t>2</t>
    </r>
    <r>
      <rPr>
        <sz val="9"/>
        <color theme="1"/>
        <rFont val="Calibri"/>
        <family val="2"/>
        <scheme val="minor"/>
      </rPr>
      <t>e emissions data from the Danish Business Authority's CO</t>
    </r>
    <r>
      <rPr>
        <vertAlign val="subscript"/>
        <sz val="9"/>
        <color theme="1"/>
        <rFont val="Calibri"/>
        <family val="2"/>
        <scheme val="minor"/>
      </rPr>
      <t>2</t>
    </r>
    <r>
      <rPr>
        <sz val="9"/>
        <color theme="1"/>
        <rFont val="Calibri"/>
        <family val="2"/>
        <scheme val="minor"/>
      </rPr>
      <t>e calculator (EXIOBASE v3.3.16b2 (v. 2020 with 2011-data) which includes an extensive life cycle database. Resource management (waste) is based on data from Totalaffald. Totalaffald has calculated and provided CO</t>
    </r>
    <r>
      <rPr>
        <vertAlign val="subscript"/>
        <sz val="9"/>
        <color theme="1"/>
        <rFont val="Calibri"/>
        <family val="2"/>
        <scheme val="minor"/>
      </rPr>
      <t>2</t>
    </r>
    <r>
      <rPr>
        <sz val="9"/>
        <color theme="1"/>
        <rFont val="Calibri"/>
        <family val="2"/>
        <scheme val="minor"/>
      </rPr>
      <t xml:space="preserve">e data to the Bank. </t>
    </r>
  </si>
  <si>
    <r>
      <rPr>
        <b/>
        <sz val="11"/>
        <color theme="0"/>
        <rFont val="Calibri"/>
        <family val="2"/>
        <scheme val="minor"/>
      </rPr>
      <t>Investments of own portfolio</t>
    </r>
  </si>
  <si>
    <r>
      <rPr>
        <b/>
        <sz val="9"/>
        <color rgb="FF000000"/>
        <rFont val="Calibri"/>
        <family val="2"/>
        <scheme val="minor"/>
      </rPr>
      <t>Unit</t>
    </r>
  </si>
  <si>
    <r>
      <rPr>
        <sz val="9"/>
        <color rgb="FF000000"/>
        <rFont val="Calibri"/>
        <family val="2"/>
      </rPr>
      <t>Key figures for total own portfolio</t>
    </r>
  </si>
  <si>
    <r>
      <rPr>
        <sz val="9"/>
        <color rgb="FF000000"/>
        <rFont val="Calibri"/>
        <family val="2"/>
      </rPr>
      <t>Volume of investments in green bonds</t>
    </r>
  </si>
  <si>
    <r>
      <rPr>
        <b/>
        <sz val="9"/>
        <color rgb="FF000000"/>
        <rFont val="Calibri"/>
        <charset val="1"/>
      </rPr>
      <t>Unit</t>
    </r>
  </si>
  <si>
    <r>
      <rPr>
        <sz val="9"/>
        <color rgb="FF000000"/>
        <rFont val="Calibri"/>
        <charset val="1"/>
      </rPr>
      <t>Tonnes of CO</t>
    </r>
    <r>
      <rPr>
        <vertAlign val="subscript"/>
        <sz val="9"/>
        <color rgb="FF000000"/>
        <rFont val="Calibri"/>
        <family val="2"/>
        <charset val="1"/>
      </rPr>
      <t>2</t>
    </r>
    <r>
      <rPr>
        <sz val="9"/>
        <color rgb="FF000000"/>
        <rFont val="Calibri"/>
        <family val="2"/>
        <charset val="1"/>
      </rPr>
      <t>e</t>
    </r>
  </si>
  <si>
    <r>
      <rPr>
        <b/>
        <sz val="9"/>
        <color rgb="FF000000"/>
        <rFont val="Calibri"/>
        <charset val="1"/>
      </rPr>
      <t>Tonnes of CO</t>
    </r>
    <r>
      <rPr>
        <b/>
        <vertAlign val="subscript"/>
        <sz val="9"/>
        <color rgb="FF000000"/>
        <rFont val="Calibri"/>
        <family val="2"/>
        <charset val="1"/>
      </rPr>
      <t>2</t>
    </r>
    <r>
      <rPr>
        <b/>
        <sz val="9"/>
        <color rgb="FF000000"/>
        <rFont val="Calibri"/>
        <family val="2"/>
        <charset val="1"/>
      </rPr>
      <t>e</t>
    </r>
  </si>
  <si>
    <r>
      <rPr>
        <sz val="9"/>
        <color rgb="FF000000"/>
        <rFont val="Calibri"/>
        <charset val="1"/>
      </rPr>
      <t>Tonnes of CO</t>
    </r>
    <r>
      <rPr>
        <vertAlign val="subscript"/>
        <sz val="9"/>
        <color rgb="FF000000"/>
        <rFont val="Calibri"/>
        <family val="2"/>
        <charset val="1"/>
      </rPr>
      <t>2</t>
    </r>
    <r>
      <rPr>
        <sz val="9"/>
        <color rgb="FF000000"/>
        <rFont val="Calibri"/>
        <family val="2"/>
        <charset val="1"/>
      </rPr>
      <t>e</t>
    </r>
  </si>
  <si>
    <r>
      <rPr>
        <sz val="9"/>
        <color rgb="FF000000"/>
        <rFont val="Calibri"/>
        <charset val="1"/>
      </rPr>
      <t>Tonnes of CO</t>
    </r>
    <r>
      <rPr>
        <vertAlign val="subscript"/>
        <sz val="9"/>
        <color rgb="FF000000"/>
        <rFont val="Calibri"/>
        <family val="2"/>
        <charset val="1"/>
      </rPr>
      <t>2</t>
    </r>
    <r>
      <rPr>
        <sz val="9"/>
        <color rgb="FF000000"/>
        <rFont val="Calibri"/>
        <family val="2"/>
        <charset val="1"/>
      </rPr>
      <t>e</t>
    </r>
  </si>
  <si>
    <r>
      <rPr>
        <b/>
        <sz val="9"/>
        <color rgb="FF000000"/>
        <rFont val="Calibri"/>
        <charset val="1"/>
      </rPr>
      <t>Tonnes of CO</t>
    </r>
    <r>
      <rPr>
        <b/>
        <vertAlign val="subscript"/>
        <sz val="9"/>
        <color rgb="FF000000"/>
        <rFont val="Calibri"/>
        <family val="2"/>
        <charset val="1"/>
      </rPr>
      <t>2</t>
    </r>
    <r>
      <rPr>
        <b/>
        <sz val="9"/>
        <color rgb="FF000000"/>
        <rFont val="Calibri"/>
        <family val="2"/>
        <charset val="1"/>
      </rPr>
      <t>e</t>
    </r>
  </si>
  <si>
    <r>
      <rPr>
        <sz val="9"/>
        <color rgb="FF000000"/>
        <rFont val="Calibri"/>
        <charset val="1"/>
      </rPr>
      <t>Electricity consumption</t>
    </r>
  </si>
  <si>
    <r>
      <rPr>
        <sz val="9"/>
        <color rgb="FF000000"/>
        <rFont val="Calibri"/>
        <charset val="1"/>
      </rPr>
      <t>Tonnes of CO</t>
    </r>
    <r>
      <rPr>
        <vertAlign val="subscript"/>
        <sz val="9"/>
        <color rgb="FF000000"/>
        <rFont val="Calibri"/>
        <family val="2"/>
        <charset val="1"/>
      </rPr>
      <t>2</t>
    </r>
    <r>
      <rPr>
        <sz val="9"/>
        <color rgb="FF000000"/>
        <rFont val="Calibri"/>
        <family val="2"/>
        <charset val="1"/>
      </rPr>
      <t>e</t>
    </r>
  </si>
  <si>
    <r>
      <rPr>
        <sz val="9"/>
        <color rgb="FF000000"/>
        <rFont val="Calibri"/>
        <charset val="1"/>
      </rPr>
      <t>Heating (district heating and natural gas)</t>
    </r>
  </si>
  <si>
    <r>
      <rPr>
        <sz val="9"/>
        <color rgb="FF000000"/>
        <rFont val="Calibri"/>
        <charset val="1"/>
      </rPr>
      <t>Tonnes of CO</t>
    </r>
    <r>
      <rPr>
        <vertAlign val="subscript"/>
        <sz val="9"/>
        <color rgb="FF000000"/>
        <rFont val="Calibri"/>
        <family val="2"/>
        <charset val="1"/>
      </rPr>
      <t>2</t>
    </r>
    <r>
      <rPr>
        <sz val="9"/>
        <color rgb="FF000000"/>
        <rFont val="Calibri"/>
        <family val="2"/>
        <charset val="1"/>
      </rPr>
      <t>e</t>
    </r>
  </si>
  <si>
    <r>
      <rPr>
        <b/>
        <sz val="9"/>
        <color rgb="FF000000"/>
        <rFont val="Calibri"/>
        <charset val="1"/>
      </rPr>
      <t>Tonnes of CO</t>
    </r>
    <r>
      <rPr>
        <b/>
        <vertAlign val="subscript"/>
        <sz val="9"/>
        <color rgb="FF000000"/>
        <rFont val="Calibri"/>
        <family val="2"/>
        <charset val="1"/>
      </rPr>
      <t>2</t>
    </r>
    <r>
      <rPr>
        <b/>
        <sz val="9"/>
        <color rgb="FF000000"/>
        <rFont val="Calibri"/>
        <family val="2"/>
        <charset val="1"/>
      </rPr>
      <t>e</t>
    </r>
  </si>
  <si>
    <r>
      <rPr>
        <sz val="9"/>
        <color rgb="FF000000"/>
        <rFont val="Calibri"/>
        <charset val="1"/>
      </rPr>
      <t>Tonnes of CO</t>
    </r>
    <r>
      <rPr>
        <vertAlign val="subscript"/>
        <sz val="9"/>
        <color rgb="FF000000"/>
        <rFont val="Calibri"/>
        <family val="2"/>
        <charset val="1"/>
      </rPr>
      <t>2</t>
    </r>
    <r>
      <rPr>
        <sz val="9"/>
        <color rgb="FF000000"/>
        <rFont val="Calibri"/>
        <family val="2"/>
        <charset val="1"/>
      </rPr>
      <t>e</t>
    </r>
  </si>
  <si>
    <r>
      <rPr>
        <sz val="9"/>
        <color rgb="FF000000"/>
        <rFont val="Calibri"/>
        <charset val="1"/>
      </rPr>
      <t>Tonnes of CO</t>
    </r>
    <r>
      <rPr>
        <vertAlign val="subscript"/>
        <sz val="9"/>
        <color rgb="FF000000"/>
        <rFont val="Calibri"/>
        <family val="2"/>
        <charset val="1"/>
      </rPr>
      <t>2</t>
    </r>
    <r>
      <rPr>
        <sz val="9"/>
        <color rgb="FF000000"/>
        <rFont val="Calibri"/>
        <family val="2"/>
        <charset val="1"/>
      </rPr>
      <t>e</t>
    </r>
  </si>
  <si>
    <r>
      <rPr>
        <sz val="9"/>
        <color rgb="FF000000"/>
        <rFont val="Calibri"/>
        <charset val="1"/>
      </rPr>
      <t>Tonnes of CO</t>
    </r>
    <r>
      <rPr>
        <vertAlign val="subscript"/>
        <sz val="9"/>
        <color rgb="FF000000"/>
        <rFont val="Calibri"/>
        <family val="2"/>
        <charset val="1"/>
      </rPr>
      <t>2</t>
    </r>
    <r>
      <rPr>
        <sz val="9"/>
        <color rgb="FF000000"/>
        <rFont val="Calibri"/>
        <family val="2"/>
        <charset val="1"/>
      </rPr>
      <t>e</t>
    </r>
  </si>
  <si>
    <r>
      <rPr>
        <sz val="9"/>
        <color rgb="FF000000"/>
        <rFont val="Calibri"/>
        <charset val="1"/>
      </rPr>
      <t>Tonnes of CO</t>
    </r>
    <r>
      <rPr>
        <vertAlign val="subscript"/>
        <sz val="9"/>
        <color rgb="FF000000"/>
        <rFont val="Calibri"/>
        <family val="2"/>
        <charset val="1"/>
      </rPr>
      <t>2</t>
    </r>
    <r>
      <rPr>
        <sz val="9"/>
        <color rgb="FF000000"/>
        <rFont val="Calibri"/>
        <family val="2"/>
        <charset val="1"/>
      </rPr>
      <t>e</t>
    </r>
  </si>
  <si>
    <r>
      <rPr>
        <b/>
        <sz val="9"/>
        <color rgb="FF000000"/>
        <rFont val="Calibri"/>
        <charset val="1"/>
      </rPr>
      <t>Tonnes of CO</t>
    </r>
    <r>
      <rPr>
        <b/>
        <vertAlign val="subscript"/>
        <sz val="9"/>
        <color rgb="FF000000"/>
        <rFont val="Calibri"/>
        <family val="2"/>
        <charset val="1"/>
      </rPr>
      <t>2</t>
    </r>
    <r>
      <rPr>
        <b/>
        <sz val="9"/>
        <color rgb="FF000000"/>
        <rFont val="Calibri"/>
        <family val="2"/>
        <charset val="1"/>
      </rPr>
      <t>e</t>
    </r>
  </si>
  <si>
    <r>
      <rPr>
        <b/>
        <sz val="9"/>
        <color rgb="FF000000"/>
        <rFont val="Calibri"/>
        <charset val="1"/>
      </rPr>
      <t>Tonnes of CO</t>
    </r>
    <r>
      <rPr>
        <b/>
        <vertAlign val="subscript"/>
        <sz val="9"/>
        <color rgb="FF000000"/>
        <rFont val="Calibri"/>
        <family val="2"/>
        <charset val="1"/>
      </rPr>
      <t>2</t>
    </r>
    <r>
      <rPr>
        <b/>
        <sz val="9"/>
        <color rgb="FF000000"/>
        <rFont val="Calibri"/>
        <family val="2"/>
        <charset val="1"/>
      </rPr>
      <t>e</t>
    </r>
  </si>
  <si>
    <r>
      <rPr>
        <sz val="9"/>
        <rFont val="Calibri"/>
        <family val="2"/>
        <scheme val="minor"/>
      </rPr>
      <t xml:space="preserve"> - </t>
    </r>
  </si>
  <si>
    <r>
      <rPr>
        <b/>
        <sz val="9"/>
        <color theme="1"/>
        <rFont val="Calibri"/>
        <family val="2"/>
        <scheme val="minor"/>
      </rPr>
      <t xml:space="preserve">Business activity </t>
    </r>
    <r>
      <rPr>
        <sz val="9"/>
        <color theme="1"/>
        <rFont val="Calibri"/>
        <family val="2"/>
        <scheme val="minor"/>
      </rPr>
      <t xml:space="preserve">
</t>
    </r>
    <r>
      <rPr>
        <b/>
        <sz val="9"/>
        <color theme="1"/>
        <rFont val="Calibri"/>
        <family val="2"/>
        <scheme val="minor"/>
      </rPr>
      <t>(DKK mill.)</t>
    </r>
  </si>
  <si>
    <r>
      <rPr>
        <b/>
        <sz val="9"/>
        <color theme="1"/>
        <rFont val="Calibri"/>
        <family val="2"/>
        <scheme val="minor"/>
      </rPr>
      <t>CO</t>
    </r>
    <r>
      <rPr>
        <b/>
        <vertAlign val="subscript"/>
        <sz val="9"/>
        <color theme="1"/>
        <rFont val="Calibri"/>
        <family val="2"/>
        <scheme val="minor"/>
      </rPr>
      <t>2</t>
    </r>
    <r>
      <rPr>
        <b/>
        <sz val="9"/>
        <color theme="1"/>
        <rFont val="Calibri"/>
        <family val="2"/>
        <scheme val="minor"/>
      </rPr>
      <t xml:space="preserve">e emissions </t>
    </r>
    <r>
      <rPr>
        <sz val="9"/>
        <color theme="1"/>
        <rFont val="Calibri"/>
        <family val="2"/>
        <scheme val="minor"/>
      </rPr>
      <t xml:space="preserve">
</t>
    </r>
    <r>
      <rPr>
        <b/>
        <sz val="9"/>
        <color theme="1"/>
        <rFont val="Calibri"/>
        <family val="2"/>
        <scheme val="minor"/>
      </rPr>
      <t>(Tonnes of CO</t>
    </r>
    <r>
      <rPr>
        <b/>
        <vertAlign val="subscript"/>
        <sz val="9"/>
        <color theme="1"/>
        <rFont val="Calibri"/>
        <family val="2"/>
        <scheme val="minor"/>
      </rPr>
      <t>2</t>
    </r>
    <r>
      <rPr>
        <b/>
        <sz val="9"/>
        <color theme="1"/>
        <rFont val="Calibri"/>
        <family val="2"/>
        <scheme val="minor"/>
      </rPr>
      <t>e)</t>
    </r>
  </si>
  <si>
    <r>
      <rPr>
        <b/>
        <sz val="9"/>
        <color theme="1"/>
        <rFont val="Calibri"/>
        <family val="2"/>
        <scheme val="minor"/>
      </rPr>
      <t>CO</t>
    </r>
    <r>
      <rPr>
        <b/>
        <vertAlign val="subscript"/>
        <sz val="9"/>
        <color theme="1"/>
        <rFont val="Calibri"/>
        <family val="2"/>
        <scheme val="minor"/>
      </rPr>
      <t>2</t>
    </r>
    <r>
      <rPr>
        <b/>
        <sz val="9"/>
        <color theme="1"/>
        <rFont val="Calibri"/>
        <family val="2"/>
        <scheme val="minor"/>
      </rPr>
      <t>e footprint</t>
    </r>
    <r>
      <rPr>
        <sz val="9"/>
        <color theme="1"/>
        <rFont val="Calibri"/>
        <family val="2"/>
        <scheme val="minor"/>
      </rPr>
      <t xml:space="preserve">
</t>
    </r>
    <r>
      <rPr>
        <b/>
        <sz val="9"/>
        <color theme="1"/>
        <rFont val="Calibri"/>
        <family val="2"/>
        <scheme val="minor"/>
      </rPr>
      <t>(Tonnes of CO</t>
    </r>
    <r>
      <rPr>
        <b/>
        <vertAlign val="subscript"/>
        <sz val="9"/>
        <color theme="1"/>
        <rFont val="Calibri"/>
        <family val="2"/>
        <scheme val="minor"/>
      </rPr>
      <t>2</t>
    </r>
    <r>
      <rPr>
        <b/>
        <sz val="9"/>
        <color theme="1"/>
        <rFont val="Calibri"/>
        <family val="2"/>
        <scheme val="minor"/>
      </rPr>
      <t xml:space="preserve">e/DKK mill.) </t>
    </r>
  </si>
  <si>
    <r>
      <rPr>
        <b/>
        <sz val="9"/>
        <color theme="1"/>
        <rFont val="Calibri"/>
        <family val="2"/>
        <scheme val="minor"/>
      </rPr>
      <t>Arbejdernes Landsbank</t>
    </r>
  </si>
  <si>
    <r>
      <rPr>
        <b/>
        <sz val="9"/>
        <color theme="1"/>
        <rFont val="Calibri"/>
        <family val="2"/>
        <scheme val="minor"/>
      </rPr>
      <t>Vestjysk Bank</t>
    </r>
  </si>
  <si>
    <r>
      <rPr>
        <sz val="9"/>
        <color theme="1"/>
        <rFont val="Calibri"/>
        <family val="2"/>
        <scheme val="minor"/>
      </rPr>
      <t>Detached houses</t>
    </r>
  </si>
  <si>
    <r>
      <rPr>
        <sz val="9"/>
        <color theme="1"/>
        <rFont val="Calibri"/>
        <family val="2"/>
        <scheme val="minor"/>
      </rPr>
      <t>Agricultural properties</t>
    </r>
  </si>
  <si>
    <r>
      <rPr>
        <sz val="9"/>
        <color theme="1"/>
        <rFont val="Calibri"/>
        <family val="2"/>
        <scheme val="minor"/>
      </rPr>
      <t>Owner-occupied flats</t>
    </r>
  </si>
  <si>
    <r>
      <rPr>
        <sz val="9"/>
        <color theme="1"/>
        <rFont val="Calibri"/>
        <family val="2"/>
        <scheme val="minor"/>
      </rPr>
      <t>Cooperative housing</t>
    </r>
  </si>
  <si>
    <r>
      <rPr>
        <sz val="9"/>
        <color theme="1"/>
        <rFont val="Calibri"/>
        <family val="2"/>
        <scheme val="minor"/>
      </rPr>
      <t>Holiday homes</t>
    </r>
  </si>
  <si>
    <r>
      <rPr>
        <sz val="9"/>
        <color theme="1"/>
        <rFont val="Calibri"/>
        <family val="2"/>
        <scheme val="minor"/>
      </rPr>
      <t>Allotment huts</t>
    </r>
  </si>
  <si>
    <r>
      <rPr>
        <sz val="9"/>
        <color theme="1"/>
        <rFont val="Calibri"/>
        <family val="2"/>
        <scheme val="minor"/>
      </rPr>
      <t>Rental properties</t>
    </r>
  </si>
  <si>
    <r>
      <rPr>
        <sz val="9"/>
        <color theme="1"/>
        <rFont val="Calibri"/>
        <family val="2"/>
        <scheme val="minor"/>
      </rPr>
      <t>Other real property types</t>
    </r>
  </si>
  <si>
    <r>
      <rPr>
        <b/>
        <sz val="9"/>
        <color theme="1"/>
        <rFont val="Calibri"/>
        <family val="2"/>
        <scheme val="minor"/>
      </rPr>
      <t xml:space="preserve">Business activity </t>
    </r>
    <r>
      <rPr>
        <sz val="9"/>
        <color theme="1"/>
        <rFont val="Calibri"/>
        <family val="2"/>
        <scheme val="minor"/>
      </rPr>
      <t xml:space="preserve">
</t>
    </r>
    <r>
      <rPr>
        <b/>
        <sz val="9"/>
        <color theme="1"/>
        <rFont val="Calibri"/>
        <family val="2"/>
        <scheme val="minor"/>
      </rPr>
      <t>(DKK mill.)</t>
    </r>
  </si>
  <si>
    <r>
      <rPr>
        <b/>
        <sz val="9"/>
        <color theme="1"/>
        <rFont val="Calibri"/>
        <family val="2"/>
        <scheme val="minor"/>
      </rPr>
      <t xml:space="preserve">Cover </t>
    </r>
    <r>
      <rPr>
        <sz val="9"/>
        <color theme="1"/>
        <rFont val="Calibri"/>
        <family val="2"/>
        <scheme val="minor"/>
      </rPr>
      <t xml:space="preserve">
</t>
    </r>
    <r>
      <rPr>
        <b/>
        <sz val="9"/>
        <color theme="1"/>
        <rFont val="Calibri"/>
        <family val="2"/>
        <scheme val="minor"/>
      </rPr>
      <t>(% specific data)</t>
    </r>
  </si>
  <si>
    <r>
      <rPr>
        <b/>
        <sz val="9"/>
        <color theme="1"/>
        <rFont val="Calibri"/>
        <family val="2"/>
        <scheme val="minor"/>
      </rPr>
      <t>Cover</t>
    </r>
    <r>
      <rPr>
        <sz val="9"/>
        <color theme="1"/>
        <rFont val="Calibri"/>
        <family val="2"/>
        <scheme val="minor"/>
      </rPr>
      <t xml:space="preserve">
</t>
    </r>
    <r>
      <rPr>
        <b/>
        <sz val="9"/>
        <color theme="1"/>
        <rFont val="Calibri"/>
        <family val="2"/>
        <scheme val="minor"/>
      </rPr>
      <t>(% statistical data)</t>
    </r>
  </si>
  <si>
    <r>
      <rPr>
        <b/>
        <sz val="9"/>
        <color theme="1"/>
        <rFont val="Calibri"/>
        <family val="2"/>
        <scheme val="minor"/>
      </rPr>
      <t>CO</t>
    </r>
    <r>
      <rPr>
        <b/>
        <vertAlign val="subscript"/>
        <sz val="9"/>
        <color theme="1"/>
        <rFont val="Calibri"/>
        <family val="2"/>
        <scheme val="minor"/>
      </rPr>
      <t>2</t>
    </r>
    <r>
      <rPr>
        <b/>
        <sz val="9"/>
        <color theme="1"/>
        <rFont val="Calibri"/>
        <family val="2"/>
        <scheme val="minor"/>
      </rPr>
      <t>e footprint</t>
    </r>
    <r>
      <rPr>
        <sz val="9"/>
        <color theme="1"/>
        <rFont val="Calibri"/>
        <family val="2"/>
        <scheme val="minor"/>
      </rPr>
      <t xml:space="preserve">
</t>
    </r>
    <r>
      <rPr>
        <b/>
        <sz val="9"/>
        <color theme="1"/>
        <rFont val="Calibri"/>
        <family val="2"/>
        <scheme val="minor"/>
      </rPr>
      <t>(Tonnes of CO</t>
    </r>
    <r>
      <rPr>
        <b/>
        <vertAlign val="subscript"/>
        <sz val="9"/>
        <color theme="1"/>
        <rFont val="Calibri"/>
        <family val="2"/>
        <scheme val="minor"/>
      </rPr>
      <t>2</t>
    </r>
    <r>
      <rPr>
        <b/>
        <sz val="9"/>
        <color theme="1"/>
        <rFont val="Calibri"/>
        <family val="2"/>
        <scheme val="minor"/>
      </rPr>
      <t xml:space="preserve">e/DKK mill.) </t>
    </r>
  </si>
  <si>
    <r>
      <rPr>
        <b/>
        <sz val="9"/>
        <color theme="1"/>
        <rFont val="Calibri"/>
        <family val="2"/>
        <scheme val="minor"/>
      </rPr>
      <t>Vestjysk Bank</t>
    </r>
  </si>
  <si>
    <r>
      <rPr>
        <sz val="9"/>
        <color theme="1"/>
        <rFont val="Calibri"/>
        <family val="2"/>
        <scheme val="minor"/>
      </rPr>
      <t>Petrol &lt;0.8 litres</t>
    </r>
  </si>
  <si>
    <r>
      <rPr>
        <sz val="9"/>
        <color theme="1"/>
        <rFont val="Calibri"/>
        <family val="2"/>
        <scheme val="minor"/>
      </rPr>
      <t>Petrol 0.8 litres-1.4 litres</t>
    </r>
  </si>
  <si>
    <r>
      <rPr>
        <sz val="9"/>
        <color theme="1"/>
        <rFont val="Calibri"/>
        <family val="2"/>
        <scheme val="minor"/>
      </rPr>
      <t>Petrol 1.4 litres-2.0 litres</t>
    </r>
  </si>
  <si>
    <r>
      <rPr>
        <sz val="9"/>
        <color theme="1"/>
        <rFont val="Calibri"/>
        <family val="2"/>
        <scheme val="minor"/>
      </rPr>
      <t>Petrol &gt;2.0 litres</t>
    </r>
  </si>
  <si>
    <r>
      <rPr>
        <sz val="9"/>
        <color theme="1"/>
        <rFont val="Calibri"/>
        <family val="2"/>
        <scheme val="minor"/>
      </rPr>
      <t>Diesel &lt;0.8 litres</t>
    </r>
  </si>
  <si>
    <r>
      <rPr>
        <sz val="9"/>
        <color theme="1"/>
        <rFont val="Calibri"/>
        <family val="2"/>
        <scheme val="minor"/>
      </rPr>
      <t>Diesel 0.8 litres-1.4 litres</t>
    </r>
  </si>
  <si>
    <r>
      <rPr>
        <sz val="9"/>
        <color theme="1"/>
        <rFont val="Calibri"/>
        <family val="2"/>
        <scheme val="minor"/>
      </rPr>
      <t>Diesel 1.4 litres-2.0 litres</t>
    </r>
  </si>
  <si>
    <r>
      <rPr>
        <sz val="9"/>
        <color theme="1"/>
        <rFont val="Calibri"/>
        <family val="2"/>
        <scheme val="minor"/>
      </rPr>
      <t>Diesel &gt;2.0 litres</t>
    </r>
  </si>
  <si>
    <r>
      <rPr>
        <sz val="9"/>
        <color theme="1"/>
        <rFont val="Calibri"/>
        <family val="2"/>
        <scheme val="minor"/>
      </rPr>
      <t>Electricity</t>
    </r>
  </si>
  <si>
    <r>
      <rPr>
        <sz val="9"/>
        <color theme="1"/>
        <rFont val="Calibri"/>
        <family val="2"/>
        <scheme val="minor"/>
      </rPr>
      <t>Hybrid cars</t>
    </r>
  </si>
  <si>
    <r>
      <rPr>
        <sz val="9"/>
        <color theme="1"/>
        <rFont val="Calibri"/>
        <family val="2"/>
        <scheme val="minor"/>
      </rPr>
      <t>Petrol &lt;0.8 litres</t>
    </r>
  </si>
  <si>
    <r>
      <rPr>
        <sz val="9"/>
        <color theme="1"/>
        <rFont val="Calibri"/>
        <family val="2"/>
        <scheme val="minor"/>
      </rPr>
      <t>Petrol 0.8 litres-1.4 litres</t>
    </r>
  </si>
  <si>
    <r>
      <rPr>
        <sz val="9"/>
        <color theme="1"/>
        <rFont val="Calibri"/>
        <family val="2"/>
        <scheme val="minor"/>
      </rPr>
      <t>Petrol 1.4 litres-2.0 litres</t>
    </r>
  </si>
  <si>
    <r>
      <rPr>
        <sz val="9"/>
        <color theme="1"/>
        <rFont val="Calibri"/>
        <family val="2"/>
        <scheme val="minor"/>
      </rPr>
      <t>Petrol &gt;2.0 litres</t>
    </r>
  </si>
  <si>
    <r>
      <rPr>
        <sz val="9"/>
        <color theme="1"/>
        <rFont val="Calibri"/>
        <family val="2"/>
        <scheme val="minor"/>
      </rPr>
      <t>Diesel &lt;0.8 litres</t>
    </r>
  </si>
  <si>
    <r>
      <rPr>
        <sz val="9"/>
        <color theme="1"/>
        <rFont val="Calibri"/>
        <family val="2"/>
        <scheme val="minor"/>
      </rPr>
      <t>Diesel 0.8 litres-1.4 litres</t>
    </r>
  </si>
  <si>
    <r>
      <rPr>
        <sz val="9"/>
        <color theme="1"/>
        <rFont val="Calibri"/>
        <family val="2"/>
        <scheme val="minor"/>
      </rPr>
      <t>Diesel 1.4 litres-2.0 litres</t>
    </r>
  </si>
  <si>
    <r>
      <rPr>
        <sz val="9"/>
        <color theme="1"/>
        <rFont val="Calibri"/>
        <family val="2"/>
        <scheme val="minor"/>
      </rPr>
      <t>Diesel &gt;2.0 litres</t>
    </r>
  </si>
  <si>
    <r>
      <rPr>
        <sz val="9"/>
        <color theme="1"/>
        <rFont val="Calibri"/>
        <family val="2"/>
        <scheme val="minor"/>
      </rPr>
      <t>Electricity</t>
    </r>
  </si>
  <si>
    <r>
      <rPr>
        <sz val="9"/>
        <color theme="1"/>
        <rFont val="Calibri"/>
        <family val="2"/>
        <scheme val="minor"/>
      </rPr>
      <t>Hybrid cars</t>
    </r>
  </si>
  <si>
    <r>
      <rPr>
        <sz val="9"/>
        <color theme="1"/>
        <rFont val="Calibri"/>
        <family val="2"/>
        <scheme val="minor"/>
      </rPr>
      <t>Petrol &lt;0.8 litres</t>
    </r>
  </si>
  <si>
    <r>
      <rPr>
        <sz val="9"/>
        <color theme="1"/>
        <rFont val="Calibri"/>
        <family val="2"/>
        <scheme val="minor"/>
      </rPr>
      <t>Petrol 0.8 litres-1.4 litres</t>
    </r>
  </si>
  <si>
    <r>
      <rPr>
        <sz val="9"/>
        <color theme="1"/>
        <rFont val="Calibri"/>
        <family val="2"/>
        <scheme val="minor"/>
      </rPr>
      <t>Petrol 1.4 litres-2.0 litres</t>
    </r>
  </si>
  <si>
    <r>
      <rPr>
        <sz val="9"/>
        <color theme="1"/>
        <rFont val="Calibri"/>
        <family val="2"/>
        <scheme val="minor"/>
      </rPr>
      <t>Petrol &gt;2.0 litres</t>
    </r>
  </si>
  <si>
    <r>
      <rPr>
        <sz val="9"/>
        <color theme="1"/>
        <rFont val="Calibri"/>
        <family val="2"/>
        <scheme val="minor"/>
      </rPr>
      <t>Diesel &lt;0.8 litres</t>
    </r>
  </si>
  <si>
    <r>
      <rPr>
        <sz val="9"/>
        <color theme="1"/>
        <rFont val="Calibri"/>
        <family val="2"/>
        <scheme val="minor"/>
      </rPr>
      <t>Diesel 0.8 litres-1.4 litres</t>
    </r>
  </si>
  <si>
    <r>
      <rPr>
        <sz val="9"/>
        <color theme="1"/>
        <rFont val="Calibri"/>
        <family val="2"/>
        <scheme val="minor"/>
      </rPr>
      <t>Diesel 1.4 litres-2.0 litres</t>
    </r>
  </si>
  <si>
    <r>
      <rPr>
        <sz val="9"/>
        <color theme="1"/>
        <rFont val="Calibri"/>
        <family val="2"/>
        <scheme val="minor"/>
      </rPr>
      <t>Diesel &gt;2.0 litres</t>
    </r>
  </si>
  <si>
    <r>
      <rPr>
        <sz val="9"/>
        <color theme="1"/>
        <rFont val="Calibri"/>
        <family val="2"/>
        <scheme val="minor"/>
      </rPr>
      <t>Electricity</t>
    </r>
  </si>
  <si>
    <r>
      <rPr>
        <sz val="9"/>
        <color theme="1"/>
        <rFont val="Calibri"/>
        <family val="2"/>
        <scheme val="minor"/>
      </rPr>
      <t>Hybrid cars</t>
    </r>
  </si>
  <si>
    <r>
      <rPr>
        <b/>
        <sz val="9"/>
        <color theme="1"/>
        <rFont val="Calibri"/>
        <family val="2"/>
        <scheme val="minor"/>
      </rPr>
      <t xml:space="preserve">Cover </t>
    </r>
    <r>
      <rPr>
        <sz val="9"/>
        <color theme="1"/>
        <rFont val="Calibri"/>
        <family val="2"/>
        <scheme val="minor"/>
      </rPr>
      <t xml:space="preserve">
</t>
    </r>
    <r>
      <rPr>
        <b/>
        <sz val="9"/>
        <color theme="1"/>
        <rFont val="Calibri"/>
        <family val="2"/>
        <scheme val="minor"/>
      </rPr>
      <t>(% specific data)</t>
    </r>
  </si>
  <si>
    <r>
      <rPr>
        <b/>
        <sz val="9"/>
        <color theme="1"/>
        <rFont val="Calibri"/>
        <family val="2"/>
        <scheme val="minor"/>
      </rPr>
      <t>Cover</t>
    </r>
    <r>
      <rPr>
        <sz val="9"/>
        <color theme="1"/>
        <rFont val="Calibri"/>
        <family val="2"/>
        <scheme val="minor"/>
      </rPr>
      <t xml:space="preserve">
</t>
    </r>
    <r>
      <rPr>
        <b/>
        <sz val="9"/>
        <color theme="1"/>
        <rFont val="Calibri"/>
        <family val="2"/>
        <scheme val="minor"/>
      </rPr>
      <t>(% statistical data)</t>
    </r>
  </si>
  <si>
    <r>
      <rPr>
        <b/>
        <sz val="9"/>
        <color theme="1"/>
        <rFont val="Calibri"/>
        <family val="2"/>
        <scheme val="minor"/>
      </rPr>
      <t>CO</t>
    </r>
    <r>
      <rPr>
        <b/>
        <vertAlign val="subscript"/>
        <sz val="9"/>
        <color theme="1"/>
        <rFont val="Calibri"/>
        <family val="2"/>
        <scheme val="minor"/>
      </rPr>
      <t>2</t>
    </r>
    <r>
      <rPr>
        <b/>
        <sz val="9"/>
        <color theme="1"/>
        <rFont val="Calibri"/>
        <family val="2"/>
        <scheme val="minor"/>
      </rPr>
      <t xml:space="preserve">e emissions </t>
    </r>
    <r>
      <rPr>
        <sz val="9"/>
        <color theme="1"/>
        <rFont val="Calibri"/>
        <family val="2"/>
        <scheme val="minor"/>
      </rPr>
      <t xml:space="preserve">
</t>
    </r>
    <r>
      <rPr>
        <b/>
        <sz val="9"/>
        <color theme="1"/>
        <rFont val="Calibri"/>
        <family val="2"/>
        <scheme val="minor"/>
      </rPr>
      <t>(Tonnes of CO</t>
    </r>
    <r>
      <rPr>
        <b/>
        <vertAlign val="subscript"/>
        <sz val="9"/>
        <color theme="1"/>
        <rFont val="Calibri"/>
        <family val="2"/>
        <scheme val="minor"/>
      </rPr>
      <t>2</t>
    </r>
    <r>
      <rPr>
        <b/>
        <sz val="9"/>
        <color theme="1"/>
        <rFont val="Calibri"/>
        <family val="2"/>
        <scheme val="minor"/>
      </rPr>
      <t>e)</t>
    </r>
  </si>
  <si>
    <r>
      <rPr>
        <b/>
        <sz val="9"/>
        <color theme="1"/>
        <rFont val="Calibri"/>
        <family val="2"/>
        <scheme val="minor"/>
      </rPr>
      <t>CO</t>
    </r>
    <r>
      <rPr>
        <b/>
        <vertAlign val="subscript"/>
        <sz val="9"/>
        <color theme="1"/>
        <rFont val="Calibri"/>
        <family val="2"/>
        <scheme val="minor"/>
      </rPr>
      <t>2</t>
    </r>
    <r>
      <rPr>
        <b/>
        <sz val="9"/>
        <color theme="1"/>
        <rFont val="Calibri"/>
        <family val="2"/>
        <scheme val="minor"/>
      </rPr>
      <t>e footprint</t>
    </r>
    <r>
      <rPr>
        <sz val="9"/>
        <color theme="1"/>
        <rFont val="Calibri"/>
        <family val="2"/>
        <scheme val="minor"/>
      </rPr>
      <t xml:space="preserve">
</t>
    </r>
    <r>
      <rPr>
        <b/>
        <sz val="9"/>
        <color theme="1"/>
        <rFont val="Calibri"/>
        <family val="2"/>
        <scheme val="minor"/>
      </rPr>
      <t>(Tonnes of CO</t>
    </r>
    <r>
      <rPr>
        <b/>
        <vertAlign val="subscript"/>
        <sz val="9"/>
        <color theme="1"/>
        <rFont val="Calibri"/>
        <family val="2"/>
        <scheme val="minor"/>
      </rPr>
      <t>2</t>
    </r>
    <r>
      <rPr>
        <b/>
        <sz val="9"/>
        <color theme="1"/>
        <rFont val="Calibri"/>
        <family val="2"/>
        <scheme val="minor"/>
      </rPr>
      <t xml:space="preserve">e/DKK mill.) </t>
    </r>
  </si>
  <si>
    <r>
      <rPr>
        <b/>
        <sz val="9"/>
        <color theme="1"/>
        <rFont val="Calibri"/>
        <family val="2"/>
        <scheme val="minor"/>
      </rPr>
      <t>Total</t>
    </r>
  </si>
  <si>
    <r>
      <rPr>
        <b/>
        <sz val="9"/>
        <color theme="1"/>
        <rFont val="Calibri"/>
        <family val="2"/>
        <scheme val="minor"/>
      </rPr>
      <t>Arbejderens Landsbank</t>
    </r>
  </si>
  <si>
    <r>
      <rPr>
        <b/>
        <sz val="9"/>
        <color theme="1"/>
        <rFont val="Calibri"/>
        <family val="2"/>
        <scheme val="minor"/>
      </rPr>
      <t>Vestjysk Bank</t>
    </r>
  </si>
  <si>
    <r>
      <rPr>
        <sz val="9"/>
        <color theme="1"/>
        <rFont val="Calibri"/>
        <family val="2"/>
        <scheme val="minor"/>
      </rPr>
      <t>Agriculture, hunting, forestry and fisheries</t>
    </r>
  </si>
  <si>
    <r>
      <rPr>
        <sz val="9"/>
        <color theme="1"/>
        <rFont val="Calibri"/>
        <family val="2"/>
        <scheme val="minor"/>
      </rPr>
      <t>Industry and extraction of raw materials</t>
    </r>
  </si>
  <si>
    <r>
      <rPr>
        <sz val="9"/>
        <color theme="1"/>
        <rFont val="Calibri"/>
        <family val="2"/>
        <scheme val="minor"/>
      </rPr>
      <t>Energy supply</t>
    </r>
  </si>
  <si>
    <r>
      <rPr>
        <sz val="9"/>
        <color theme="1"/>
        <rFont val="Calibri"/>
        <family val="2"/>
        <scheme val="minor"/>
      </rPr>
      <t>Building and construction</t>
    </r>
  </si>
  <si>
    <r>
      <rPr>
        <sz val="9"/>
        <color theme="1"/>
        <rFont val="Calibri"/>
        <family val="2"/>
        <scheme val="minor"/>
      </rPr>
      <t>Trade</t>
    </r>
  </si>
  <si>
    <r>
      <rPr>
        <sz val="9"/>
        <color theme="1"/>
        <rFont val="Calibri"/>
        <family val="2"/>
        <scheme val="minor"/>
      </rPr>
      <t>Transport, hotels and restaurants</t>
    </r>
  </si>
  <si>
    <r>
      <rPr>
        <sz val="9"/>
        <color theme="1"/>
        <rFont val="Calibri"/>
        <family val="2"/>
        <scheme val="minor"/>
      </rPr>
      <t>Information and communication</t>
    </r>
  </si>
  <si>
    <r>
      <rPr>
        <sz val="9"/>
        <color theme="1"/>
        <rFont val="Calibri"/>
        <family val="2"/>
        <scheme val="minor"/>
      </rPr>
      <t>Financing and insurance</t>
    </r>
  </si>
  <si>
    <r>
      <rPr>
        <sz val="9"/>
        <color theme="1"/>
        <rFont val="Calibri"/>
        <family val="2"/>
        <scheme val="minor"/>
      </rPr>
      <t>Real property</t>
    </r>
  </si>
  <si>
    <r>
      <rPr>
        <sz val="9"/>
        <color theme="1"/>
        <rFont val="Calibri"/>
        <family val="2"/>
        <scheme val="minor"/>
      </rPr>
      <t>Other business areas</t>
    </r>
  </si>
  <si>
    <r>
      <rPr>
        <b/>
        <sz val="9"/>
        <color theme="1"/>
        <rFont val="Calibri"/>
        <family val="2"/>
        <scheme val="minor"/>
      </rPr>
      <t>AL Finans</t>
    </r>
  </si>
  <si>
    <r>
      <rPr>
        <sz val="9"/>
        <color theme="1"/>
        <rFont val="Calibri"/>
        <family val="2"/>
        <scheme val="minor"/>
      </rPr>
      <t>Agriculture, hunting, forestry and fisheries</t>
    </r>
  </si>
  <si>
    <r>
      <rPr>
        <sz val="9"/>
        <color theme="1"/>
        <rFont val="Calibri"/>
        <family val="2"/>
        <scheme val="minor"/>
      </rPr>
      <t>Industry and extraction of raw materials</t>
    </r>
  </si>
  <si>
    <r>
      <rPr>
        <sz val="9"/>
        <color theme="1"/>
        <rFont val="Calibri"/>
        <family val="2"/>
        <scheme val="minor"/>
      </rPr>
      <t>Energy supply</t>
    </r>
  </si>
  <si>
    <r>
      <rPr>
        <sz val="9"/>
        <color theme="1"/>
        <rFont val="Calibri"/>
        <family val="2"/>
        <scheme val="minor"/>
      </rPr>
      <t>Building and construction</t>
    </r>
  </si>
  <si>
    <r>
      <rPr>
        <sz val="9"/>
        <color theme="1"/>
        <rFont val="Calibri"/>
        <family val="2"/>
        <scheme val="minor"/>
      </rPr>
      <t>Trade</t>
    </r>
  </si>
  <si>
    <r>
      <rPr>
        <sz val="9"/>
        <color theme="1"/>
        <rFont val="Calibri"/>
        <family val="2"/>
        <scheme val="minor"/>
      </rPr>
      <t>Transport, hotels and restaurants</t>
    </r>
  </si>
  <si>
    <r>
      <rPr>
        <sz val="9"/>
        <color theme="1"/>
        <rFont val="Calibri"/>
        <family val="2"/>
        <scheme val="minor"/>
      </rPr>
      <t>Information and communication</t>
    </r>
  </si>
  <si>
    <r>
      <rPr>
        <sz val="9"/>
        <color theme="1"/>
        <rFont val="Calibri"/>
        <family val="2"/>
        <scheme val="minor"/>
      </rPr>
      <t>Financing and insurance</t>
    </r>
  </si>
  <si>
    <r>
      <rPr>
        <sz val="9"/>
        <color theme="1"/>
        <rFont val="Calibri"/>
        <family val="2"/>
        <scheme val="minor"/>
      </rPr>
      <t>Real property</t>
    </r>
  </si>
  <si>
    <r>
      <rPr>
        <sz val="9"/>
        <color theme="1"/>
        <rFont val="Calibri"/>
        <family val="2"/>
        <scheme val="minor"/>
      </rPr>
      <t>Other business areas</t>
    </r>
  </si>
  <si>
    <r>
      <rPr>
        <b/>
        <sz val="9"/>
        <color rgb="FF000000"/>
        <rFont val="Calibri"/>
        <family val="2"/>
      </rPr>
      <t>Key figures for all portfolios - total</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</si>
  <si>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</si>
  <si>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</si>
  <si>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</si>
  <si>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</si>
  <si>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</si>
  <si>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</si>
  <si>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</si>
  <si>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</si>
  <si>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</si>
  <si>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</si>
  <si>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</si>
  <si>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</si>
  <si>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</si>
  <si>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</si>
  <si>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</si>
  <si>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</si>
  <si>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</si>
  <si>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</si>
  <si>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</si>
  <si>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</si>
  <si>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</si>
  <si>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</si>
  <si>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</si>
  <si>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</si>
  <si>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</si>
  <si>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</si>
  <si>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</si>
  <si>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</si>
  <si>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</si>
  <si>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</si>
  <si>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</si>
  <si>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</si>
  <si>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</si>
  <si>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</si>
  <si>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</si>
  <si>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</si>
  <si>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b/>
        <sz val="9"/>
        <rFont val="Calibri"/>
        <family val="2"/>
      </rPr>
      <t>Key figures for total own portfolio</t>
    </r>
  </si>
  <si>
    <r>
      <rPr>
        <sz val="9"/>
        <rFont val="Calibri"/>
      </rPr>
      <t>Portfolio with data coverage</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</si>
  <si>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</si>
  <si>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</si>
  <si>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</si>
  <si>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</si>
  <si>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</si>
  <si>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</si>
  <si>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</si>
  <si>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Portfolio of listed shares</t>
    </r>
  </si>
  <si>
    <r>
      <rPr>
        <sz val="9"/>
        <color rgb="FF000000"/>
        <rFont val="Calibri"/>
        <family val="2"/>
      </rPr>
      <t>Portfolio of corporate bonds</t>
    </r>
  </si>
  <si>
    <r>
      <rPr>
        <sz val="9"/>
        <color rgb="FF000000"/>
        <rFont val="Calibri"/>
        <family val="2"/>
      </rPr>
      <t>Portfolio of covered bonds/mortgage-credit bonds</t>
    </r>
  </si>
  <si>
    <r>
      <rPr>
        <sz val="9"/>
        <color rgb="FF000000"/>
        <rFont val="Calibri"/>
      </rPr>
      <t> </t>
    </r>
  </si>
  <si>
    <r>
      <rPr>
        <sz val="9"/>
        <color rgb="FF000000"/>
        <rFont val="Calibri"/>
      </rPr>
      <t> </t>
    </r>
  </si>
  <si>
    <r>
      <rPr>
        <sz val="9"/>
        <color rgb="FF000000"/>
        <rFont val="Calibri"/>
        <family val="2"/>
      </rPr>
      <t>Portfolio of ship credits</t>
    </r>
  </si>
  <si>
    <r>
      <rPr>
        <sz val="9"/>
        <color rgb="FF000000"/>
        <rFont val="Calibri"/>
        <family val="2"/>
      </rPr>
      <t> </t>
    </r>
  </si>
  <si>
    <r>
      <rPr>
        <sz val="9"/>
        <color rgb="FF000000"/>
        <rFont val="Calibri"/>
        <family val="2"/>
      </rPr>
      <t>Non-classified portfolio</t>
    </r>
  </si>
  <si>
    <r>
      <rPr>
        <sz val="9"/>
        <color rgb="FF000000"/>
        <rFont val="Calibri"/>
      </rPr>
      <t> </t>
    </r>
  </si>
  <si>
    <r>
      <rPr>
        <sz val="9"/>
        <color rgb="FF000000"/>
        <rFont val="Calibri"/>
      </rPr>
      <t> </t>
    </r>
  </si>
  <si>
    <r>
      <rPr>
        <sz val="9"/>
        <color rgb="FF000000"/>
        <rFont val="Calibri"/>
        <family val="2"/>
      </rPr>
      <t> </t>
    </r>
  </si>
  <si>
    <r>
      <rPr>
        <sz val="9"/>
        <color rgb="FF000000"/>
        <rFont val="Calibri"/>
        <family val="2"/>
      </rPr>
      <t> </t>
    </r>
  </si>
  <si>
    <r>
      <rPr>
        <sz val="9"/>
        <color rgb="FF000000"/>
        <rFont val="Calibri"/>
        <family val="2"/>
      </rPr>
      <t xml:space="preserve"> - of which cash</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</si>
  <si>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</si>
  <si>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</si>
  <si>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</si>
  <si>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</si>
  <si>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</si>
  <si>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</si>
  <si>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</si>
  <si>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xml:space="preserve"> - of which government bonds and supranational bonds</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</si>
  <si>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</si>
  <si>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</si>
  <si>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</si>
  <si>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</si>
  <si>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</si>
  <si>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</si>
  <si>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</si>
  <si>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</si>
  <si>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</si>
  <si>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</si>
  <si>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</si>
  <si>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</si>
  <si>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</si>
  <si>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</si>
  <si>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</si>
  <si>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rFont val="Calibri"/>
      </rPr>
      <t>Portfolio with data coverage</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</si>
  <si>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</si>
  <si>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</si>
  <si>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</si>
  <si>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</si>
  <si>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</si>
  <si>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</si>
  <si>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</si>
  <si>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Portfolio of listed shares</t>
    </r>
  </si>
  <si>
    <r>
      <rPr>
        <sz val="9"/>
        <color rgb="FF000000"/>
        <rFont val="Calibri"/>
      </rPr>
      <t>N/A</t>
    </r>
  </si>
  <si>
    <r>
      <rPr>
        <sz val="9"/>
        <color rgb="FF000000"/>
        <rFont val="Calibri"/>
        <family val="2"/>
      </rPr>
      <t>Portfolio of corporate bonds</t>
    </r>
  </si>
  <si>
    <r>
      <rPr>
        <sz val="9"/>
        <color rgb="FF000000"/>
        <rFont val="Calibri"/>
      </rPr>
      <t>N/A</t>
    </r>
  </si>
  <si>
    <r>
      <rPr>
        <sz val="9"/>
        <color rgb="FF000000"/>
        <rFont val="Calibri"/>
        <family val="2"/>
      </rPr>
      <t>Portfolio of covered bonds/mortgage-credit bonds</t>
    </r>
  </si>
  <si>
    <r>
      <rPr>
        <sz val="9"/>
        <color rgb="FF000000"/>
        <rFont val="Calibri"/>
      </rPr>
      <t> </t>
    </r>
  </si>
  <si>
    <r>
      <rPr>
        <sz val="9"/>
        <color rgb="FF000000"/>
        <rFont val="Calibri"/>
      </rPr>
      <t> </t>
    </r>
  </si>
  <si>
    <r>
      <rPr>
        <sz val="9"/>
        <color rgb="FF000000"/>
        <rFont val="Calibri"/>
      </rPr>
      <t>N/A</t>
    </r>
  </si>
  <si>
    <r>
      <rPr>
        <sz val="9"/>
        <color rgb="FF000000"/>
        <rFont val="Calibri"/>
        <family val="2"/>
      </rPr>
      <t>Portfolio of ship credits</t>
    </r>
  </si>
  <si>
    <r>
      <rPr>
        <sz val="9"/>
        <color rgb="FF000000"/>
        <rFont val="Calibri"/>
        <family val="2"/>
      </rPr>
      <t> </t>
    </r>
  </si>
  <si>
    <r>
      <rPr>
        <sz val="9"/>
        <color rgb="FF000000"/>
        <rFont val="Calibri"/>
        <family val="2"/>
      </rPr>
      <t>Non-classified portfolio</t>
    </r>
  </si>
  <si>
    <r>
      <rPr>
        <sz val="9"/>
        <color rgb="FF000000"/>
        <rFont val="Calibri"/>
      </rPr>
      <t> </t>
    </r>
  </si>
  <si>
    <r>
      <rPr>
        <sz val="9"/>
        <color rgb="FF000000"/>
        <rFont val="Calibri"/>
      </rPr>
      <t> </t>
    </r>
  </si>
  <si>
    <r>
      <rPr>
        <sz val="9"/>
        <color rgb="FF000000"/>
        <rFont val="Calibri"/>
        <family val="2"/>
      </rPr>
      <t> </t>
    </r>
  </si>
  <si>
    <r>
      <rPr>
        <sz val="9"/>
        <color rgb="FF000000"/>
        <rFont val="Calibri"/>
        <family val="2"/>
      </rPr>
      <t> </t>
    </r>
  </si>
  <si>
    <r>
      <rPr>
        <sz val="9"/>
        <color rgb="FF000000"/>
        <rFont val="Calibri"/>
        <family val="2"/>
      </rPr>
      <t xml:space="preserve"> - of which cash</t>
    </r>
  </si>
  <si>
    <r>
      <rPr>
        <sz val="9"/>
        <color rgb="FF000000"/>
        <rFont val="Calibri"/>
      </rPr>
      <t xml:space="preserve">                                       -  </t>
    </r>
  </si>
  <si>
    <r>
      <rPr>
        <sz val="9"/>
        <color rgb="FF000000"/>
        <rFont val="Calibri"/>
      </rPr>
      <t> </t>
    </r>
  </si>
  <si>
    <r>
      <rPr>
        <sz val="9"/>
        <color rgb="FF000000"/>
        <rFont val="Calibri"/>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</si>
  <si>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</si>
  <si>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</si>
  <si>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</si>
  <si>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</si>
  <si>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</si>
  <si>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xml:space="preserve"> - of which government bonds and supranational bonds</t>
    </r>
  </si>
  <si>
    <r>
      <rPr>
        <sz val="9"/>
        <color rgb="FF000000"/>
        <rFont val="Calibri"/>
      </rPr>
      <t xml:space="preserve">                                       -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</si>
  <si>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</si>
  <si>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</si>
  <si>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</si>
  <si>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</si>
  <si>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</si>
  <si>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</si>
  <si>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</si>
  <si>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</si>
  <si>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</si>
  <si>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</si>
  <si>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</si>
  <si>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</si>
  <si>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</si>
  <si>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</si>
  <si>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</si>
  <si>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rFont val="Calibri"/>
      </rPr>
      <t>Portfolio with data coverage</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</si>
  <si>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</si>
  <si>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</si>
  <si>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</si>
  <si>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</si>
  <si>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</si>
  <si>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</si>
  <si>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</si>
  <si>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Portfolio of listed shares</t>
    </r>
  </si>
  <si>
    <r>
      <rPr>
        <sz val="9"/>
        <color rgb="FF000000"/>
        <rFont val="Calibri"/>
        <family val="2"/>
      </rPr>
      <t>Portfolio of corporate bonds</t>
    </r>
  </si>
  <si>
    <r>
      <rPr>
        <sz val="9"/>
        <color rgb="FF000000"/>
        <rFont val="Calibri"/>
        <family val="2"/>
      </rPr>
      <t>Portfolio of covered bonds/mortgage-credit bonds</t>
    </r>
  </si>
  <si>
    <r>
      <rPr>
        <sz val="9"/>
        <color rgb="FF000000"/>
        <rFont val="Calibri"/>
      </rPr>
      <t> </t>
    </r>
  </si>
  <si>
    <r>
      <rPr>
        <sz val="9"/>
        <color rgb="FF000000"/>
        <rFont val="Calibri"/>
      </rPr>
      <t> </t>
    </r>
  </si>
  <si>
    <r>
      <rPr>
        <sz val="9"/>
        <color rgb="FF000000"/>
        <rFont val="Calibri"/>
        <family val="2"/>
      </rPr>
      <t>Portfolio of ship credits</t>
    </r>
  </si>
  <si>
    <r>
      <rPr>
        <sz val="9"/>
        <color rgb="FF000000"/>
        <rFont val="Calibri"/>
        <family val="2"/>
      </rPr>
      <t> </t>
    </r>
  </si>
  <si>
    <r>
      <rPr>
        <sz val="9"/>
        <color rgb="FF000000"/>
        <rFont val="Calibri"/>
        <family val="2"/>
      </rPr>
      <t>Non-classified portfolio</t>
    </r>
  </si>
  <si>
    <r>
      <rPr>
        <sz val="9"/>
        <color rgb="FF000000"/>
        <rFont val="Calibri"/>
      </rPr>
      <t> </t>
    </r>
  </si>
  <si>
    <r>
      <rPr>
        <sz val="9"/>
        <color rgb="FF000000"/>
        <rFont val="Calibri"/>
      </rPr>
      <t> </t>
    </r>
  </si>
  <si>
    <r>
      <rPr>
        <sz val="9"/>
        <color rgb="FF000000"/>
        <rFont val="Calibri"/>
        <family val="2"/>
      </rPr>
      <t> </t>
    </r>
  </si>
  <si>
    <r>
      <rPr>
        <sz val="9"/>
        <color rgb="FF000000"/>
        <rFont val="Calibri"/>
        <family val="2"/>
      </rPr>
      <t> </t>
    </r>
  </si>
  <si>
    <r>
      <rPr>
        <sz val="9"/>
        <color rgb="FF000000"/>
        <rFont val="Calibri"/>
        <family val="2"/>
      </rPr>
      <t xml:space="preserve"> - of which cash</t>
    </r>
  </si>
  <si>
    <r>
      <rPr>
        <sz val="9"/>
        <color rgb="FF000000"/>
        <rFont val="Calibri"/>
      </rPr>
      <t> </t>
    </r>
  </si>
  <si>
    <r>
      <rPr>
        <sz val="9"/>
        <color rgb="FF000000"/>
        <rFont val="Calibri"/>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</si>
  <si>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</si>
  <si>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</si>
  <si>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</si>
  <si>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</si>
  <si>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</si>
  <si>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xml:space="preserve"> - of which government bonds and supranational bonds</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</si>
  <si>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</si>
  <si>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</si>
  <si>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</si>
  <si>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</si>
  <si>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</si>
  <si>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</si>
  <si>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</si>
  <si>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b/>
        <sz val="9"/>
        <rFont val="Calibri"/>
        <family val="2"/>
      </rPr>
      <t>Arbejdernes Landsbank</t>
    </r>
  </si>
  <si>
    <r>
      <rPr>
        <b/>
        <sz val="9"/>
        <rFont val="Calibri"/>
        <family val="2"/>
      </rPr>
      <t xml:space="preserve"> Market value (DKK) </t>
    </r>
  </si>
  <si>
    <r>
      <rPr>
        <b/>
        <sz val="9"/>
        <rFont val="Calibri"/>
        <family val="2"/>
      </rPr>
      <t>Share of reported/externally estimated data</t>
    </r>
  </si>
  <si>
    <r>
      <rPr>
        <b/>
        <sz val="9"/>
        <rFont val="Calibri"/>
        <family val="2"/>
      </rPr>
      <t>Share without data</t>
    </r>
  </si>
  <si>
    <r>
      <rPr>
        <b/>
        <sz val="9"/>
        <rFont val="Calibri"/>
        <family val="2"/>
      </rPr>
      <t>CO</t>
    </r>
    <r>
      <rPr>
        <b/>
        <vertAlign val="subscript"/>
        <sz val="9"/>
        <rFont val="Calibri"/>
        <family val="2"/>
      </rPr>
      <t>2</t>
    </r>
    <r>
      <rPr>
        <b/>
        <sz val="9"/>
        <rFont val="Calibri"/>
        <family val="2"/>
      </rPr>
      <t>e emissions - "Scope 1" (tonnes)</t>
    </r>
  </si>
  <si>
    <r>
      <rPr>
        <b/>
        <sz val="9"/>
        <rFont val="Calibri"/>
        <family val="2"/>
      </rPr>
      <t>CO</t>
    </r>
    <r>
      <rPr>
        <b/>
        <vertAlign val="subscript"/>
        <sz val="9"/>
        <rFont val="Calibri"/>
        <family val="2"/>
      </rPr>
      <t>2</t>
    </r>
    <r>
      <rPr>
        <b/>
        <sz val="9"/>
        <rFont val="Calibri"/>
        <family val="2"/>
      </rPr>
      <t>e emissions - "Scope 2" (tonnes)</t>
    </r>
  </si>
  <si>
    <r>
      <rPr>
        <b/>
        <sz val="9"/>
        <rFont val="Calibri"/>
        <family val="2"/>
      </rPr>
      <t>CO</t>
    </r>
    <r>
      <rPr>
        <b/>
        <vertAlign val="subscript"/>
        <sz val="9"/>
        <rFont val="Calibri"/>
        <family val="2"/>
      </rPr>
      <t>2</t>
    </r>
    <r>
      <rPr>
        <b/>
        <sz val="9"/>
        <rFont val="Calibri"/>
        <family val="2"/>
      </rPr>
      <t>e emissions "Total" scope 1/scope 2 (tonnes)</t>
    </r>
  </si>
  <si>
    <r>
      <rPr>
        <b/>
        <sz val="9"/>
        <rFont val="Calibri"/>
        <family val="2"/>
      </rPr>
      <t>CO</t>
    </r>
    <r>
      <rPr>
        <b/>
        <vertAlign val="subscript"/>
        <sz val="9"/>
        <rFont val="Calibri"/>
        <family val="2"/>
      </rPr>
      <t>2</t>
    </r>
    <r>
      <rPr>
        <b/>
        <sz val="9"/>
        <rFont val="Calibri"/>
        <family val="2"/>
      </rPr>
      <t>e footprint (tonnes of CO</t>
    </r>
    <r>
      <rPr>
        <b/>
        <vertAlign val="subscript"/>
        <sz val="9"/>
        <rFont val="Calibri"/>
        <family val="2"/>
      </rPr>
      <t>2</t>
    </r>
    <r>
      <rPr>
        <b/>
        <sz val="9"/>
        <rFont val="Calibri"/>
        <family val="2"/>
      </rPr>
      <t xml:space="preserve">e/DKK mill.). </t>
    </r>
    <r>
      <rPr>
        <b/>
        <sz val="9"/>
        <rFont val="Calibri"/>
        <family val="2"/>
      </rPr>
      <t>Adjusted for missing data coverage</t>
    </r>
  </si>
  <si>
    <r>
      <rPr>
        <b/>
        <sz val="9"/>
        <rFont val="Calibri"/>
        <family val="2"/>
      </rPr>
      <t>Total weighted data quality</t>
    </r>
  </si>
  <si>
    <r>
      <rPr>
        <b/>
        <sz val="9"/>
        <color rgb="FF000000"/>
        <rFont val="Calibri"/>
        <family val="2"/>
      </rPr>
      <t>Key figures for all portfolios - total</t>
    </r>
  </si>
  <si>
    <r>
      <rPr>
        <b/>
        <sz val="9"/>
        <color rgb="FF000000"/>
        <rFont val="Calibri"/>
        <family val="2"/>
      </rPr>
      <t>Key figures for all portfolios - total</t>
    </r>
  </si>
  <si>
    <r>
      <rPr>
        <sz val="9"/>
        <rFont val="Calibri"/>
      </rPr>
      <t>Portfolio with data coverage</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</si>
  <si>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</si>
  <si>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</si>
  <si>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</si>
  <si>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</si>
  <si>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</si>
  <si>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</si>
  <si>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</si>
  <si>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Portfolio of listed shares</t>
    </r>
  </si>
  <si>
    <r>
      <rPr>
        <sz val="9"/>
        <color rgb="FF000000"/>
        <rFont val="Calibri"/>
        <family val="2"/>
      </rPr>
      <t>Portfolio of corporate bonds</t>
    </r>
  </si>
  <si>
    <r>
      <rPr>
        <sz val="9"/>
        <color rgb="FF000000"/>
        <rFont val="Calibri"/>
        <family val="2"/>
      </rPr>
      <t>Portfolio of covered bonds/mortgage-credit bonds</t>
    </r>
  </si>
  <si>
    <r>
      <rPr>
        <sz val="9"/>
        <color rgb="FF000000"/>
        <rFont val="Calibri"/>
      </rPr>
      <t> </t>
    </r>
  </si>
  <si>
    <r>
      <rPr>
        <sz val="9"/>
        <color rgb="FF000000"/>
        <rFont val="Calibri"/>
      </rPr>
      <t> </t>
    </r>
  </si>
  <si>
    <r>
      <rPr>
        <sz val="9"/>
        <color rgb="FF000000"/>
        <rFont val="Calibri"/>
        <family val="2"/>
      </rPr>
      <t>Portfolio of ship credits</t>
    </r>
  </si>
  <si>
    <r>
      <rPr>
        <sz val="9"/>
        <color rgb="FF000000"/>
        <rFont val="Calibri"/>
        <family val="2"/>
      </rPr>
      <t> </t>
    </r>
  </si>
  <si>
    <r>
      <rPr>
        <sz val="9"/>
        <color rgb="FF000000"/>
        <rFont val="Calibri"/>
        <family val="2"/>
      </rPr>
      <t>Non-classified portfolio</t>
    </r>
  </si>
  <si>
    <r>
      <rPr>
        <sz val="9"/>
        <color rgb="FF000000"/>
        <rFont val="Calibri"/>
      </rPr>
      <t> </t>
    </r>
  </si>
  <si>
    <r>
      <rPr>
        <sz val="9"/>
        <color rgb="FF000000"/>
        <rFont val="Calibri"/>
      </rPr>
      <t> </t>
    </r>
  </si>
  <si>
    <r>
      <rPr>
        <sz val="9"/>
        <color rgb="FF000000"/>
        <rFont val="Calibri"/>
      </rPr>
      <t> </t>
    </r>
  </si>
  <si>
    <r>
      <rPr>
        <sz val="9"/>
        <color rgb="FF000000"/>
        <rFont val="Calibri"/>
        <family val="2"/>
      </rPr>
      <t> </t>
    </r>
  </si>
  <si>
    <r>
      <rPr>
        <sz val="9"/>
        <color rgb="FF000000"/>
        <rFont val="Calibri"/>
        <family val="2"/>
      </rPr>
      <t xml:space="preserve"> - of which cash</t>
    </r>
  </si>
  <si>
    <r>
      <rPr>
        <sz val="9"/>
        <color rgb="FF000000"/>
        <rFont val="Calibri"/>
      </rPr>
      <t> </t>
    </r>
  </si>
  <si>
    <r>
      <rPr>
        <sz val="9"/>
        <color rgb="FF000000"/>
        <rFont val="Calibri"/>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</si>
  <si>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</si>
  <si>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</si>
  <si>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</si>
  <si>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</si>
  <si>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</si>
  <si>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xml:space="preserve"> - of which government bonds and supranational bonds</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</si>
  <si>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</si>
  <si>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</si>
  <si>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</si>
  <si>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</si>
  <si>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</si>
  <si>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</si>
  <si>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</si>
  <si>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</si>
  <si>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</si>
  <si>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</si>
  <si>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</si>
  <si>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</si>
  <si>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</si>
  <si>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</si>
  <si>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</si>
  <si>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xml:space="preserve"> - of which own portfolio</t>
    </r>
  </si>
  <si>
    <r>
      <rPr>
        <b/>
        <sz val="9"/>
        <rFont val="Calibri"/>
        <family val="2"/>
      </rPr>
      <t>Key figures for total own portfolio</t>
    </r>
  </si>
  <si>
    <r>
      <rPr>
        <sz val="9"/>
        <rFont val="Calibri"/>
      </rPr>
      <t>Portfolio with data coverage</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</si>
  <si>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</si>
  <si>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</si>
  <si>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</si>
  <si>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</si>
  <si>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</si>
  <si>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</si>
  <si>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</si>
  <si>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Portfolio of listed shares</t>
    </r>
  </si>
  <si>
    <r>
      <rPr>
        <sz val="9"/>
        <color rgb="FF000000"/>
        <rFont val="Calibri"/>
        <family val="2"/>
      </rPr>
      <t>Portfolio of corporate bonds</t>
    </r>
  </si>
  <si>
    <r>
      <rPr>
        <sz val="9"/>
        <color rgb="FF000000"/>
        <rFont val="Calibri"/>
        <family val="2"/>
      </rPr>
      <t>Portfolio of covered bonds/mortgage-credit bonds</t>
    </r>
  </si>
  <si>
    <r>
      <rPr>
        <sz val="9"/>
        <color rgb="FF000000"/>
        <rFont val="Calibri"/>
      </rPr>
      <t> </t>
    </r>
  </si>
  <si>
    <r>
      <rPr>
        <sz val="9"/>
        <color rgb="FF000000"/>
        <rFont val="Calibri"/>
      </rPr>
      <t> </t>
    </r>
  </si>
  <si>
    <r>
      <rPr>
        <sz val="9"/>
        <color rgb="FF000000"/>
        <rFont val="Calibri"/>
        <family val="2"/>
      </rPr>
      <t>Portfolio of ship credits</t>
    </r>
  </si>
  <si>
    <r>
      <rPr>
        <sz val="9"/>
        <color rgb="FF000000"/>
        <rFont val="Calibri"/>
        <family val="2"/>
      </rPr>
      <t> </t>
    </r>
  </si>
  <si>
    <r>
      <rPr>
        <sz val="9"/>
        <color rgb="FF000000"/>
        <rFont val="Calibri"/>
        <family val="2"/>
      </rPr>
      <t>Non-classified portfolio</t>
    </r>
  </si>
  <si>
    <r>
      <rPr>
        <sz val="9"/>
        <color rgb="FF000000"/>
        <rFont val="Calibri"/>
      </rPr>
      <t> </t>
    </r>
  </si>
  <si>
    <r>
      <rPr>
        <sz val="9"/>
        <color rgb="FF000000"/>
        <rFont val="Calibri"/>
      </rPr>
      <t> </t>
    </r>
  </si>
  <si>
    <r>
      <rPr>
        <sz val="9"/>
        <color rgb="FF000000"/>
        <rFont val="Calibri"/>
        <family val="2"/>
      </rPr>
      <t> </t>
    </r>
  </si>
  <si>
    <r>
      <rPr>
        <sz val="9"/>
        <color rgb="FF000000"/>
        <rFont val="Calibri"/>
        <family val="2"/>
      </rPr>
      <t> </t>
    </r>
  </si>
  <si>
    <r>
      <rPr>
        <sz val="9"/>
        <color rgb="FF000000"/>
        <rFont val="Calibri"/>
        <family val="2"/>
      </rPr>
      <t xml:space="preserve"> - of which cash</t>
    </r>
  </si>
  <si>
    <r>
      <rPr>
        <sz val="9"/>
        <color rgb="FF000000"/>
        <rFont val="Calibri"/>
      </rPr>
      <t xml:space="preserve">                                       -  </t>
    </r>
  </si>
  <si>
    <r>
      <rPr>
        <sz val="9"/>
        <color rgb="FF000000"/>
        <rFont val="Calibri"/>
      </rPr>
      <t> </t>
    </r>
  </si>
  <si>
    <r>
      <rPr>
        <sz val="9"/>
        <color rgb="FF000000"/>
        <rFont val="Calibri"/>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</si>
  <si>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</si>
  <si>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</si>
  <si>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</si>
  <si>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</si>
  <si>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</si>
  <si>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xml:space="preserve"> - of which government bonds and supranational bonds</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</si>
  <si>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</si>
  <si>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</si>
  <si>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</si>
  <si>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</si>
  <si>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</si>
  <si>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</si>
  <si>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</si>
  <si>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</si>
  <si>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</si>
  <si>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</si>
  <si>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</si>
  <si>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</si>
  <si>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</si>
  <si>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</si>
  <si>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</si>
  <si>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</si>
  <si>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rFont val="Calibri"/>
      </rPr>
      <t>Portfolio with data coverage</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</si>
  <si>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</si>
  <si>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</si>
  <si>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</si>
  <si>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</si>
  <si>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</si>
  <si>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</si>
  <si>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</si>
  <si>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Portfolio of listed shares</t>
    </r>
  </si>
  <si>
    <r>
      <rPr>
        <sz val="9"/>
        <color rgb="FF000000"/>
        <rFont val="Calibri"/>
      </rPr>
      <t> </t>
    </r>
  </si>
  <si>
    <r>
      <rPr>
        <sz val="9"/>
        <color rgb="FF000000"/>
        <rFont val="Calibri"/>
        <family val="2"/>
      </rPr>
      <t>Portfolio of corporate bonds</t>
    </r>
  </si>
  <si>
    <r>
      <rPr>
        <sz val="9"/>
        <color rgb="FF000000"/>
        <rFont val="Calibri"/>
      </rPr>
      <t> </t>
    </r>
  </si>
  <si>
    <r>
      <rPr>
        <sz val="9"/>
        <color rgb="FF000000"/>
        <rFont val="Calibri"/>
        <family val="2"/>
      </rPr>
      <t>Portfolio of covered bonds/mortgage-credit bonds</t>
    </r>
  </si>
  <si>
    <r>
      <rPr>
        <sz val="9"/>
        <color rgb="FF000000"/>
        <rFont val="Calibri"/>
      </rPr>
      <t> </t>
    </r>
  </si>
  <si>
    <r>
      <rPr>
        <sz val="9"/>
        <color rgb="FF000000"/>
        <rFont val="Calibri"/>
      </rPr>
      <t> </t>
    </r>
  </si>
  <si>
    <r>
      <rPr>
        <sz val="9"/>
        <color rgb="FF000000"/>
        <rFont val="Calibri"/>
      </rPr>
      <t> </t>
    </r>
  </si>
  <si>
    <r>
      <rPr>
        <sz val="9"/>
        <color rgb="FF000000"/>
        <rFont val="Calibri"/>
        <family val="2"/>
      </rPr>
      <t>Portfolio of ship credits</t>
    </r>
  </si>
  <si>
    <r>
      <rPr>
        <sz val="9"/>
        <color rgb="FF000000"/>
        <rFont val="Calibri"/>
      </rPr>
      <t xml:space="preserve">                                       -  </t>
    </r>
  </si>
  <si>
    <r>
      <rPr>
        <sz val="9"/>
        <color rgb="FF000000"/>
        <rFont val="Calibri"/>
        <family val="2"/>
      </rPr>
      <t> </t>
    </r>
  </si>
  <si>
    <r>
      <rPr>
        <sz val="9"/>
        <color rgb="FF000000"/>
        <rFont val="Calibri"/>
        <family val="2"/>
      </rPr>
      <t>Non-classified portfolio</t>
    </r>
  </si>
  <si>
    <r>
      <rPr>
        <sz val="9"/>
        <color rgb="FF000000"/>
        <rFont val="Calibri"/>
      </rPr>
      <t> </t>
    </r>
  </si>
  <si>
    <r>
      <rPr>
        <sz val="9"/>
        <color rgb="FF000000"/>
        <rFont val="Calibri"/>
      </rPr>
      <t> </t>
    </r>
  </si>
  <si>
    <r>
      <rPr>
        <sz val="9"/>
        <color rgb="FF000000"/>
        <rFont val="Calibri"/>
        <family val="2"/>
      </rPr>
      <t> </t>
    </r>
  </si>
  <si>
    <r>
      <rPr>
        <sz val="9"/>
        <color rgb="FF000000"/>
        <rFont val="Calibri"/>
        <family val="2"/>
      </rPr>
      <t> </t>
    </r>
  </si>
  <si>
    <r>
      <rPr>
        <sz val="9"/>
        <color rgb="FF000000"/>
        <rFont val="Calibri"/>
        <family val="2"/>
      </rPr>
      <t xml:space="preserve"> - of which cash</t>
    </r>
  </si>
  <si>
    <r>
      <rPr>
        <sz val="9"/>
        <color rgb="FF000000"/>
        <rFont val="Calibri"/>
      </rPr>
      <t xml:space="preserve">                                       -  </t>
    </r>
  </si>
  <si>
    <r>
      <rPr>
        <sz val="9"/>
        <color rgb="FF000000"/>
        <rFont val="Calibri"/>
      </rPr>
      <t> </t>
    </r>
  </si>
  <si>
    <r>
      <rPr>
        <sz val="9"/>
        <color rgb="FF000000"/>
        <rFont val="Calibri"/>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</si>
  <si>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</si>
  <si>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</si>
  <si>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</si>
  <si>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</si>
  <si>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</si>
  <si>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xml:space="preserve"> - of which government bonds and supranational bonds</t>
    </r>
  </si>
  <si>
    <r>
      <rPr>
        <sz val="9"/>
        <color rgb="FF000000"/>
        <rFont val="Calibri"/>
      </rPr>
      <t xml:space="preserve">                                       -  </t>
    </r>
  </si>
  <si>
    <r>
      <rPr>
        <sz val="9"/>
        <color rgb="FF000000"/>
        <rFont val="Calibri"/>
      </rPr>
      <t> </t>
    </r>
  </si>
  <si>
    <r>
      <rPr>
        <sz val="9"/>
        <color rgb="FF000000"/>
        <rFont val="Calibri"/>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</si>
  <si>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</si>
  <si>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</si>
  <si>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</si>
  <si>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</si>
  <si>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</si>
  <si>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</si>
  <si>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</si>
  <si>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</si>
  <si>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</si>
  <si>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</si>
  <si>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</si>
  <si>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</si>
  <si>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</si>
  <si>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rFont val="Calibri"/>
      </rPr>
      <t>Portfolio with data coverage</t>
    </r>
  </si>
  <si>
    <r>
      <rPr>
        <sz val="9"/>
        <color rgb="FF000000"/>
        <rFont val="Calibri"/>
      </rPr>
      <t> </t>
    </r>
  </si>
  <si>
    <r>
      <rPr>
        <sz val="9"/>
        <color rgb="FF000000"/>
        <rFont val="Calibri"/>
        <family val="2"/>
      </rPr>
      <t>Portfolio of listed shares</t>
    </r>
  </si>
  <si>
    <r>
      <rPr>
        <sz val="9"/>
        <color rgb="FF000000"/>
        <rFont val="Calibri"/>
        <family val="2"/>
      </rPr>
      <t>Portfolio of corporate bonds</t>
    </r>
  </si>
  <si>
    <r>
      <rPr>
        <sz val="9"/>
        <color rgb="FF000000"/>
        <rFont val="Calibri"/>
        <family val="2"/>
      </rPr>
      <t>Portfolio of covered bonds/mortgage-credit bonds</t>
    </r>
  </si>
  <si>
    <r>
      <rPr>
        <sz val="9"/>
        <color rgb="FF000000"/>
        <rFont val="Calibri"/>
        <family val="2"/>
      </rPr>
      <t>Portfolio of ship credits</t>
    </r>
  </si>
  <si>
    <r>
      <rPr>
        <sz val="9"/>
        <color rgb="FF000000"/>
        <rFont val="Calibri"/>
      </rPr>
      <t> </t>
    </r>
  </si>
  <si>
    <r>
      <rPr>
        <sz val="9"/>
        <color rgb="FF000000"/>
        <rFont val="Calibri"/>
        <family val="2"/>
      </rPr>
      <t>Non-classified portfolio</t>
    </r>
  </si>
  <si>
    <r>
      <rPr>
        <sz val="9"/>
        <color rgb="FF000000"/>
        <rFont val="Calibri"/>
      </rPr>
      <t> </t>
    </r>
  </si>
  <si>
    <r>
      <rPr>
        <sz val="9"/>
        <color rgb="FF000000"/>
        <rFont val="Calibri"/>
      </rPr>
      <t> </t>
    </r>
  </si>
  <si>
    <r>
      <rPr>
        <sz val="9"/>
        <color rgb="FF000000"/>
        <rFont val="Calibri"/>
      </rPr>
      <t> </t>
    </r>
  </si>
  <si>
    <r>
      <rPr>
        <sz val="9"/>
        <color rgb="FF000000"/>
        <rFont val="Calibri"/>
        <family val="2"/>
      </rPr>
      <t xml:space="preserve"> - of which cash</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</si>
  <si>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</si>
  <si>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</si>
  <si>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</si>
  <si>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</si>
  <si>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</si>
  <si>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</si>
  <si>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</si>
  <si>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family val="2"/>
      </rPr>
      <t xml:space="preserve"> - of which government bonds and supranational bonds</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</si>
  <si>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</si>
  <si>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</si>
  <si>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</si>
  <si>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</si>
  <si>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</si>
  <si>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</si>
  <si>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</si>
  <si>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b/>
        <sz val="9"/>
        <rFont val="Calibri"/>
        <family val="2"/>
      </rPr>
      <t>Vestjysk Bank</t>
    </r>
  </si>
  <si>
    <r>
      <rPr>
        <b/>
        <sz val="9"/>
        <rFont val="Calibri"/>
        <family val="2"/>
      </rPr>
      <t xml:space="preserve"> Market value (DKK) </t>
    </r>
  </si>
  <si>
    <r>
      <rPr>
        <b/>
        <sz val="9"/>
        <rFont val="Calibri"/>
        <family val="2"/>
      </rPr>
      <t>Share of reported/externally estimated data</t>
    </r>
  </si>
  <si>
    <r>
      <rPr>
        <b/>
        <sz val="9"/>
        <rFont val="Calibri"/>
        <family val="2"/>
      </rPr>
      <t>Share without data</t>
    </r>
  </si>
  <si>
    <r>
      <rPr>
        <b/>
        <sz val="9"/>
        <rFont val="Calibri"/>
        <family val="2"/>
      </rPr>
      <t>CO</t>
    </r>
    <r>
      <rPr>
        <b/>
        <vertAlign val="subscript"/>
        <sz val="9"/>
        <rFont val="Calibri"/>
        <family val="2"/>
      </rPr>
      <t>2</t>
    </r>
    <r>
      <rPr>
        <b/>
        <sz val="9"/>
        <rFont val="Calibri"/>
        <family val="2"/>
      </rPr>
      <t>e footprint (tonnes of CO</t>
    </r>
    <r>
      <rPr>
        <b/>
        <vertAlign val="subscript"/>
        <sz val="9"/>
        <rFont val="Calibri"/>
        <family val="2"/>
      </rPr>
      <t>2</t>
    </r>
    <r>
      <rPr>
        <b/>
        <sz val="9"/>
        <rFont val="Calibri"/>
        <family val="2"/>
      </rPr>
      <t xml:space="preserve">e/DKK mill.). </t>
    </r>
    <r>
      <rPr>
        <b/>
        <sz val="9"/>
        <rFont val="Calibri"/>
        <family val="2"/>
      </rPr>
      <t>Adjusted for missing data coverage</t>
    </r>
  </si>
  <si>
    <r>
      <rPr>
        <b/>
        <sz val="9"/>
        <rFont val="Calibri"/>
        <family val="2"/>
      </rPr>
      <t>Total weighted data quality</t>
    </r>
  </si>
  <si>
    <r>
      <rPr>
        <b/>
        <sz val="9"/>
        <color rgb="FF000000"/>
        <rFont val="Calibri"/>
        <family val="2"/>
      </rPr>
      <t>Key figures for all portfolios - total</t>
    </r>
  </si>
  <si>
    <r>
      <rPr>
        <b/>
        <sz val="9"/>
        <color rgb="FF000000"/>
        <rFont val="Calibri"/>
        <family val="2"/>
      </rPr>
      <t>Key figures for all portfolios - total</t>
    </r>
  </si>
  <si>
    <r>
      <rPr>
        <sz val="9"/>
        <rFont val="Calibri"/>
      </rPr>
      <t>Portfolio with data coverage</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</si>
  <si>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</si>
  <si>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</si>
  <si>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</si>
  <si>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</si>
  <si>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</si>
  <si>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</si>
  <si>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family val="2"/>
      </rPr>
      <t> </t>
    </r>
  </si>
  <si>
    <r>
      <rPr>
        <sz val="9"/>
        <color rgb="FF000000"/>
        <rFont val="Calibri"/>
        <family val="2"/>
      </rPr>
      <t>Portfolio of listed shares</t>
    </r>
  </si>
  <si>
    <r>
      <rPr>
        <sz val="9"/>
        <color rgb="FF000000"/>
        <rFont val="Calibri"/>
        <family val="2"/>
      </rPr>
      <t>Portfolio of corporate bonds</t>
    </r>
  </si>
  <si>
    <r>
      <rPr>
        <sz val="9"/>
        <color rgb="FF000000"/>
        <rFont val="Calibri"/>
        <family val="2"/>
      </rPr>
      <t>Portfolio of covered bonds/mortgage-credit bonds</t>
    </r>
  </si>
  <si>
    <r>
      <rPr>
        <sz val="9"/>
        <color rgb="FF000000"/>
        <rFont val="Calibri"/>
      </rPr>
      <t> </t>
    </r>
  </si>
  <si>
    <r>
      <rPr>
        <sz val="9"/>
        <color rgb="FF000000"/>
        <rFont val="Calibri"/>
      </rPr>
      <t> </t>
    </r>
  </si>
  <si>
    <r>
      <rPr>
        <sz val="9"/>
        <color rgb="FF000000"/>
        <rFont val="Calibri"/>
        <family val="2"/>
      </rPr>
      <t>Portfolio of ship credits</t>
    </r>
  </si>
  <si>
    <r>
      <rPr>
        <sz val="9"/>
        <color rgb="FF000000"/>
        <rFont val="Calibri"/>
        <family val="2"/>
      </rPr>
      <t> </t>
    </r>
  </si>
  <si>
    <r>
      <rPr>
        <sz val="9"/>
        <color rgb="FF000000"/>
        <rFont val="Calibri"/>
        <family val="2"/>
      </rPr>
      <t>Non-classified portfolio</t>
    </r>
  </si>
  <si>
    <r>
      <rPr>
        <sz val="9"/>
        <color rgb="FF000000"/>
        <rFont val="Calibri"/>
      </rPr>
      <t> </t>
    </r>
  </si>
  <si>
    <r>
      <rPr>
        <sz val="9"/>
        <color rgb="FF000000"/>
        <rFont val="Calibri"/>
      </rPr>
      <t> </t>
    </r>
  </si>
  <si>
    <r>
      <rPr>
        <sz val="9"/>
        <color rgb="FF000000"/>
        <rFont val="Calibri"/>
      </rPr>
      <t> </t>
    </r>
  </si>
  <si>
    <r>
      <rPr>
        <sz val="9"/>
        <color rgb="FF000000"/>
        <rFont val="Calibri"/>
        <family val="2"/>
      </rPr>
      <t> </t>
    </r>
  </si>
  <si>
    <r>
      <rPr>
        <sz val="9"/>
        <color rgb="FF000000"/>
        <rFont val="Calibri"/>
        <family val="2"/>
      </rPr>
      <t xml:space="preserve"> - of which cash</t>
    </r>
  </si>
  <si>
    <r>
      <rPr>
        <sz val="9"/>
        <color rgb="FF000000"/>
        <rFont val="Calibri"/>
      </rPr>
      <t> </t>
    </r>
  </si>
  <si>
    <r>
      <rPr>
        <sz val="9"/>
        <color rgb="FF000000"/>
        <rFont val="Calibri"/>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</si>
  <si>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</si>
  <si>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</si>
  <si>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</si>
  <si>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</si>
  <si>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</si>
  <si>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xml:space="preserve"> - of which government bonds and supranational bonds</t>
    </r>
  </si>
  <si>
    <r>
      <rPr>
        <sz val="9"/>
        <color rgb="FF000000"/>
        <rFont val="Calibri"/>
      </rPr>
      <t> </t>
    </r>
  </si>
  <si>
    <r>
      <rPr>
        <sz val="9"/>
        <color rgb="FF000000"/>
        <rFont val="Calibri"/>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</si>
  <si>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</si>
  <si>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</si>
  <si>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</si>
  <si>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</si>
  <si>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</si>
  <si>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</si>
  <si>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</si>
  <si>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</si>
  <si>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</si>
  <si>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</si>
  <si>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</si>
  <si>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</si>
  <si>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</si>
  <si>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xml:space="preserve"> - of which own portfolio</t>
    </r>
  </si>
  <si>
    <r>
      <rPr>
        <b/>
        <sz val="9"/>
        <rFont val="Calibri"/>
        <family val="2"/>
      </rPr>
      <t>Key figures for total own portfolio</t>
    </r>
  </si>
  <si>
    <r>
      <rPr>
        <sz val="9"/>
        <rFont val="Calibri"/>
      </rPr>
      <t>Portfolio with data coverage</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</si>
  <si>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</si>
  <si>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</si>
  <si>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</si>
  <si>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</si>
  <si>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</si>
  <si>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</si>
  <si>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</si>
  <si>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Portfolio of listed shares</t>
    </r>
  </si>
  <si>
    <r>
      <rPr>
        <sz val="9"/>
        <color rgb="FF000000"/>
        <rFont val="Calibri"/>
        <family val="2"/>
      </rPr>
      <t>Portfolio of corporate bonds</t>
    </r>
  </si>
  <si>
    <r>
      <rPr>
        <sz val="9"/>
        <color rgb="FF000000"/>
        <rFont val="Calibri"/>
        <family val="2"/>
      </rPr>
      <t>Portfolio of covered bonds/mortgage-credit bonds</t>
    </r>
  </si>
  <si>
    <r>
      <rPr>
        <sz val="9"/>
        <color rgb="FF000000"/>
        <rFont val="Calibri"/>
      </rPr>
      <t> </t>
    </r>
  </si>
  <si>
    <r>
      <rPr>
        <sz val="9"/>
        <color rgb="FF000000"/>
        <rFont val="Calibri"/>
      </rPr>
      <t> </t>
    </r>
  </si>
  <si>
    <r>
      <rPr>
        <sz val="9"/>
        <color rgb="FF000000"/>
        <rFont val="Calibri"/>
        <family val="2"/>
      </rPr>
      <t>Portfolio of ship credits</t>
    </r>
  </si>
  <si>
    <r>
      <rPr>
        <sz val="9"/>
        <color rgb="FF000000"/>
        <rFont val="Calibri"/>
        <family val="2"/>
      </rPr>
      <t> </t>
    </r>
  </si>
  <si>
    <r>
      <rPr>
        <sz val="9"/>
        <color rgb="FF000000"/>
        <rFont val="Calibri"/>
        <family val="2"/>
      </rPr>
      <t>Non-classified portfolio</t>
    </r>
  </si>
  <si>
    <r>
      <rPr>
        <sz val="9"/>
        <color rgb="FF000000"/>
        <rFont val="Calibri"/>
      </rPr>
      <t> </t>
    </r>
  </si>
  <si>
    <r>
      <rPr>
        <sz val="9"/>
        <color rgb="FF000000"/>
        <rFont val="Calibri"/>
      </rPr>
      <t> </t>
    </r>
  </si>
  <si>
    <r>
      <rPr>
        <sz val="9"/>
        <color rgb="FF000000"/>
        <rFont val="Calibri"/>
        <family val="2"/>
      </rPr>
      <t> </t>
    </r>
  </si>
  <si>
    <r>
      <rPr>
        <sz val="9"/>
        <color rgb="FF000000"/>
        <rFont val="Calibri"/>
        <family val="2"/>
      </rPr>
      <t> </t>
    </r>
  </si>
  <si>
    <r>
      <rPr>
        <sz val="9"/>
        <color rgb="FF000000"/>
        <rFont val="Calibri"/>
        <family val="2"/>
      </rPr>
      <t xml:space="preserve"> - of which cash</t>
    </r>
  </si>
  <si>
    <r>
      <rPr>
        <sz val="9"/>
        <color rgb="FF000000"/>
        <rFont val="Calibri"/>
      </rPr>
      <t> </t>
    </r>
  </si>
  <si>
    <r>
      <rPr>
        <sz val="9"/>
        <color rgb="FF000000"/>
        <rFont val="Calibri"/>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</si>
  <si>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</si>
  <si>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</si>
  <si>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</si>
  <si>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</si>
  <si>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</si>
  <si>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xml:space="preserve"> - of which government bonds and supranational bonds</t>
    </r>
  </si>
  <si>
    <r>
      <rPr>
        <sz val="9"/>
        <color rgb="FF000000"/>
        <rFont val="Calibri"/>
      </rPr>
      <t> </t>
    </r>
  </si>
  <si>
    <r>
      <rPr>
        <sz val="9"/>
        <color rgb="FF000000"/>
        <rFont val="Calibri"/>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</si>
  <si>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</si>
  <si>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</si>
  <si>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</si>
  <si>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</si>
  <si>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</si>
  <si>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</si>
  <si>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</si>
  <si>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</si>
  <si>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</si>
  <si>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</si>
  <si>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</si>
  <si>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</si>
  <si>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</si>
  <si>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b/>
        <sz val="9"/>
        <color rgb="FF000000"/>
        <rFont val="Calibri"/>
        <family val="2"/>
      </rPr>
      <t>N/A</t>
    </r>
  </si>
  <si>
    <r>
      <rPr>
        <sz val="9"/>
        <rFont val="Calibri"/>
      </rPr>
      <t>Portfolio with data coverage</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</si>
  <si>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</si>
  <si>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</si>
  <si>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</si>
  <si>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</si>
  <si>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</si>
  <si>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</si>
  <si>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</si>
  <si>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Portfolio of listed shares</t>
    </r>
  </si>
  <si>
    <r>
      <rPr>
        <sz val="9"/>
        <color rgb="FF000000"/>
        <rFont val="Calibri"/>
        <family val="2"/>
      </rPr>
      <t>Portfolio of corporate bonds</t>
    </r>
  </si>
  <si>
    <r>
      <rPr>
        <b/>
        <sz val="9"/>
        <color rgb="FF000000"/>
        <rFont val="Calibri"/>
        <family val="2"/>
      </rPr>
      <t xml:space="preserve">                                          -  </t>
    </r>
  </si>
  <si>
    <r>
      <rPr>
        <sz val="9"/>
        <color rgb="FF000000"/>
        <rFont val="Calibri"/>
        <family val="2"/>
      </rPr>
      <t>Portfolio of covered bonds/mortgage-credit bonds</t>
    </r>
  </si>
  <si>
    <r>
      <rPr>
        <b/>
        <sz val="9"/>
        <color rgb="FF000000"/>
        <rFont val="Calibri"/>
        <family val="2"/>
      </rPr>
      <t xml:space="preserve">                                          -  </t>
    </r>
  </si>
  <si>
    <r>
      <rPr>
        <sz val="9"/>
        <color rgb="FF000000"/>
        <rFont val="Calibri"/>
        <family val="2"/>
      </rPr>
      <t>Portfolio of ship credits</t>
    </r>
  </si>
  <si>
    <r>
      <rPr>
        <b/>
        <sz val="9"/>
        <color rgb="FF000000"/>
        <rFont val="Calibri"/>
        <family val="2"/>
      </rPr>
      <t xml:space="preserve">                                          -  </t>
    </r>
  </si>
  <si>
    <r>
      <rPr>
        <sz val="9"/>
        <color rgb="FF000000"/>
        <rFont val="Calibri"/>
        <family val="2"/>
      </rPr>
      <t> </t>
    </r>
  </si>
  <si>
    <r>
      <rPr>
        <sz val="9"/>
        <color rgb="FF000000"/>
        <rFont val="Calibri"/>
        <family val="2"/>
      </rPr>
      <t>Non-classified portfolio</t>
    </r>
  </si>
  <si>
    <r>
      <rPr>
        <b/>
        <sz val="9"/>
        <color rgb="FF000000"/>
        <rFont val="Calibri"/>
        <family val="2"/>
      </rPr>
      <t xml:space="preserve">                                          -  </t>
    </r>
  </si>
  <si>
    <r>
      <rPr>
        <sz val="9"/>
        <color rgb="FF000000"/>
        <rFont val="Calibri"/>
        <family val="2"/>
      </rPr>
      <t> </t>
    </r>
  </si>
  <si>
    <r>
      <rPr>
        <sz val="9"/>
        <color rgb="FF000000"/>
        <rFont val="Calibri"/>
        <family val="2"/>
      </rPr>
      <t xml:space="preserve"> - of which cash</t>
    </r>
  </si>
  <si>
    <r>
      <rPr>
        <b/>
        <sz val="9"/>
        <color rgb="FF000000"/>
        <rFont val="Calibri"/>
        <family val="2"/>
      </rPr>
      <t xml:space="preserve">                                          -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</si>
  <si>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</si>
  <si>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</si>
  <si>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</si>
  <si>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</si>
  <si>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</si>
  <si>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</si>
  <si>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</si>
  <si>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xml:space="preserve"> - of which government bonds and supranational bonds</t>
    </r>
  </si>
  <si>
    <r>
      <rPr>
        <b/>
        <sz val="9"/>
        <color rgb="FF000000"/>
        <rFont val="Calibri"/>
        <family val="2"/>
      </rPr>
      <t xml:space="preserve">                                          -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</si>
  <si>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</si>
  <si>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</si>
  <si>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</si>
  <si>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</si>
  <si>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</si>
  <si>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</si>
  <si>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</si>
  <si>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</si>
  <si>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</si>
  <si>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</si>
  <si>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</si>
  <si>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</si>
  <si>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</si>
  <si>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</si>
  <si>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</si>
  <si>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rFont val="Calibri"/>
      </rPr>
      <t>Portfolio with data coverage</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</si>
  <si>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</si>
  <si>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</si>
  <si>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</si>
  <si>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</si>
  <si>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</si>
  <si>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</si>
  <si>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</si>
  <si>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Portfolio of listed shares</t>
    </r>
  </si>
  <si>
    <r>
      <rPr>
        <sz val="9"/>
        <color rgb="FF000000"/>
        <rFont val="Calibri"/>
        <family val="2"/>
      </rPr>
      <t>Portfolio of corporate bonds</t>
    </r>
  </si>
  <si>
    <r>
      <rPr>
        <sz val="9"/>
        <color rgb="FF000000"/>
        <rFont val="Calibri"/>
        <family val="2"/>
      </rPr>
      <t>Portfolio of covered bonds/mortgage-credit bonds</t>
    </r>
  </si>
  <si>
    <r>
      <rPr>
        <sz val="9"/>
        <color rgb="FF000000"/>
        <rFont val="Calibri"/>
      </rPr>
      <t> </t>
    </r>
  </si>
  <si>
    <r>
      <rPr>
        <sz val="9"/>
        <color rgb="FF000000"/>
        <rFont val="Calibri"/>
      </rPr>
      <t> </t>
    </r>
  </si>
  <si>
    <r>
      <rPr>
        <sz val="9"/>
        <color rgb="FF000000"/>
        <rFont val="Calibri"/>
        <family val="2"/>
      </rPr>
      <t>Portfolio of ship credits</t>
    </r>
  </si>
  <si>
    <r>
      <rPr>
        <sz val="9"/>
        <color rgb="FF000000"/>
        <rFont val="Calibri"/>
        <family val="2"/>
      </rPr>
      <t> </t>
    </r>
  </si>
  <si>
    <r>
      <rPr>
        <sz val="9"/>
        <color rgb="FF000000"/>
        <rFont val="Calibri"/>
        <family val="2"/>
      </rPr>
      <t>Non-classified portfolio</t>
    </r>
  </si>
  <si>
    <r>
      <rPr>
        <sz val="9"/>
        <color rgb="FF000000"/>
        <rFont val="Calibri"/>
      </rPr>
      <t> </t>
    </r>
  </si>
  <si>
    <r>
      <rPr>
        <sz val="9"/>
        <color rgb="FF000000"/>
        <rFont val="Calibri"/>
      </rPr>
      <t> </t>
    </r>
  </si>
  <si>
    <r>
      <rPr>
        <sz val="9"/>
        <color rgb="FF000000"/>
        <rFont val="Calibri"/>
        <family val="2"/>
      </rPr>
      <t> </t>
    </r>
  </si>
  <si>
    <r>
      <rPr>
        <sz val="9"/>
        <color rgb="FF000000"/>
        <rFont val="Calibri"/>
        <family val="2"/>
      </rPr>
      <t> </t>
    </r>
  </si>
  <si>
    <r>
      <rPr>
        <sz val="9"/>
        <color rgb="FF000000"/>
        <rFont val="Calibri"/>
        <family val="2"/>
      </rPr>
      <t xml:space="preserve"> - of which cash</t>
    </r>
  </si>
  <si>
    <r>
      <rPr>
        <sz val="9"/>
        <color rgb="FF000000"/>
        <rFont val="Calibri"/>
      </rPr>
      <t> </t>
    </r>
  </si>
  <si>
    <r>
      <rPr>
        <sz val="9"/>
        <color rgb="FF000000"/>
        <rFont val="Calibri"/>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</si>
  <si>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</si>
  <si>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</si>
  <si>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</si>
  <si>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</si>
  <si>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</si>
  <si>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xml:space="preserve"> - of which government bonds and supranational bonds</t>
    </r>
  </si>
  <si>
    <r>
      <rPr>
        <sz val="9"/>
        <color rgb="FF000000"/>
        <rFont val="Calibri"/>
      </rPr>
      <t> </t>
    </r>
  </si>
  <si>
    <r>
      <rPr>
        <sz val="9"/>
        <color rgb="FF000000"/>
        <rFont val="Calibri"/>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</si>
  <si>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</si>
  <si>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</si>
  <si>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</si>
  <si>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</si>
  <si>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9"/>
        <color rgb="FF000000"/>
        <rFont val="Calibri"/>
        <family val="2"/>
      </rPr>
      <t> </t>
    </r>
  </si>
  <si>
    <r>
      <rPr>
        <sz val="11"/>
        <color rgb="FF000000"/>
        <rFont val="Calibri"/>
        <charset val="1"/>
      </rPr>
      <t> </t>
    </r>
  </si>
  <si>
    <r>
      <rPr>
        <b/>
        <sz val="9"/>
        <color rgb="FF000000"/>
        <rFont val="Calibri"/>
        <charset val="1"/>
      </rPr>
      <t>Unit</t>
    </r>
  </si>
  <si>
    <r>
      <rPr>
        <b/>
        <sz val="9"/>
        <color rgb="FF000000"/>
        <rFont val="Calibri"/>
        <charset val="1"/>
      </rPr>
      <t>Tonnes of CO</t>
    </r>
    <r>
      <rPr>
        <b/>
        <vertAlign val="subscript"/>
        <sz val="9"/>
        <color rgb="FF000000"/>
        <rFont val="Calibri"/>
        <family val="2"/>
        <charset val="1"/>
      </rPr>
      <t>2</t>
    </r>
    <r>
      <rPr>
        <b/>
        <sz val="9"/>
        <color rgb="FF000000"/>
        <rFont val="Calibri"/>
        <family val="2"/>
        <charset val="1"/>
      </rPr>
      <t>e</t>
    </r>
  </si>
  <si>
    <r>
      <rPr>
        <sz val="9"/>
        <color rgb="FF000000"/>
        <rFont val="Calibri"/>
        <charset val="1"/>
      </rPr>
      <t>Company car travel</t>
    </r>
  </si>
  <si>
    <r>
      <rPr>
        <sz val="9"/>
        <color rgb="FF000000"/>
        <rFont val="Calibri"/>
        <charset val="1"/>
      </rPr>
      <t>Tonnes of CO</t>
    </r>
    <r>
      <rPr>
        <vertAlign val="subscript"/>
        <sz val="9"/>
        <color rgb="FF000000"/>
        <rFont val="Calibri"/>
        <family val="2"/>
        <charset val="1"/>
      </rPr>
      <t>2</t>
    </r>
    <r>
      <rPr>
        <sz val="9"/>
        <color rgb="FF000000"/>
        <rFont val="Calibri"/>
        <family val="2"/>
        <charset val="1"/>
      </rPr>
      <t>e</t>
    </r>
  </si>
  <si>
    <r>
      <rPr>
        <sz val="9"/>
        <color rgb="FF000000"/>
        <rFont val="Calibri"/>
        <charset val="1"/>
      </rPr>
      <t>                                            130.98</t>
    </r>
  </si>
  <si>
    <r>
      <rPr>
        <sz val="9"/>
        <color rgb="FF000000"/>
        <rFont val="Calibri"/>
        <charset val="1"/>
      </rPr>
      <t>Heating - oil and gas</t>
    </r>
  </si>
  <si>
    <r>
      <rPr>
        <sz val="9"/>
        <color rgb="FF000000"/>
        <rFont val="Calibri"/>
        <charset val="1"/>
      </rPr>
      <t>Tonnes of CO</t>
    </r>
    <r>
      <rPr>
        <vertAlign val="subscript"/>
        <sz val="9"/>
        <color rgb="FF000000"/>
        <rFont val="Calibri"/>
        <family val="2"/>
        <charset val="1"/>
      </rPr>
      <t>2</t>
    </r>
    <r>
      <rPr>
        <sz val="9"/>
        <color rgb="FF000000"/>
        <rFont val="Calibri"/>
        <family val="2"/>
        <charset val="1"/>
      </rPr>
      <t>e</t>
    </r>
  </si>
  <si>
    <r>
      <rPr>
        <b/>
        <sz val="9"/>
        <color rgb="FF000000"/>
        <rFont val="Calibri"/>
        <charset val="1"/>
      </rPr>
      <t>Tonnes of CO</t>
    </r>
    <r>
      <rPr>
        <b/>
        <vertAlign val="subscript"/>
        <sz val="9"/>
        <color rgb="FF000000"/>
        <rFont val="Calibri"/>
        <family val="2"/>
        <charset val="1"/>
      </rPr>
      <t>2</t>
    </r>
    <r>
      <rPr>
        <b/>
        <sz val="9"/>
        <color rgb="FF000000"/>
        <rFont val="Calibri"/>
        <family val="2"/>
        <charset val="1"/>
      </rPr>
      <t>e</t>
    </r>
  </si>
  <si>
    <r>
      <rPr>
        <sz val="9"/>
        <color rgb="FF000000"/>
        <rFont val="Calibri"/>
        <charset val="1"/>
      </rPr>
      <t>Electricity consumption</t>
    </r>
  </si>
  <si>
    <r>
      <rPr>
        <sz val="9"/>
        <color rgb="FF000000"/>
        <rFont val="Calibri"/>
        <charset val="1"/>
      </rPr>
      <t>Tonnes of CO</t>
    </r>
    <r>
      <rPr>
        <vertAlign val="subscript"/>
        <sz val="9"/>
        <color rgb="FF000000"/>
        <rFont val="Calibri"/>
        <family val="2"/>
        <charset val="1"/>
      </rPr>
      <t>2</t>
    </r>
    <r>
      <rPr>
        <sz val="9"/>
        <color rgb="FF000000"/>
        <rFont val="Calibri"/>
        <family val="2"/>
        <charset val="1"/>
      </rPr>
      <t>e</t>
    </r>
  </si>
  <si>
    <r>
      <rPr>
        <sz val="9"/>
        <color rgb="FF000000"/>
        <rFont val="Calibri"/>
        <charset val="1"/>
      </rPr>
      <t>Heating (district heating and natural gas)</t>
    </r>
  </si>
  <si>
    <r>
      <rPr>
        <sz val="9"/>
        <color rgb="FF000000"/>
        <rFont val="Calibri"/>
        <charset val="1"/>
      </rPr>
      <t>Tonnes of CO</t>
    </r>
    <r>
      <rPr>
        <vertAlign val="subscript"/>
        <sz val="9"/>
        <color rgb="FF000000"/>
        <rFont val="Calibri"/>
        <family val="2"/>
        <charset val="1"/>
      </rPr>
      <t>2</t>
    </r>
    <r>
      <rPr>
        <sz val="9"/>
        <color rgb="FF000000"/>
        <rFont val="Calibri"/>
        <family val="2"/>
        <charset val="1"/>
      </rPr>
      <t>e</t>
    </r>
  </si>
  <si>
    <r>
      <rPr>
        <b/>
        <sz val="9"/>
        <color rgb="FF000000"/>
        <rFont val="Calibri"/>
        <charset val="1"/>
      </rPr>
      <t>Tonnes of CO</t>
    </r>
    <r>
      <rPr>
        <b/>
        <vertAlign val="subscript"/>
        <sz val="9"/>
        <color rgb="FF000000"/>
        <rFont val="Calibri"/>
        <family val="2"/>
        <charset val="1"/>
      </rPr>
      <t>2</t>
    </r>
    <r>
      <rPr>
        <b/>
        <sz val="9"/>
        <color rgb="FF000000"/>
        <rFont val="Calibri"/>
        <family val="2"/>
        <charset val="1"/>
      </rPr>
      <t>e</t>
    </r>
  </si>
  <si>
    <r>
      <rPr>
        <sz val="9"/>
        <color rgb="FF000000"/>
        <rFont val="Calibri"/>
        <charset val="1"/>
      </rPr>
      <t>Electricity consumption</t>
    </r>
  </si>
  <si>
    <r>
      <rPr>
        <sz val="9"/>
        <color rgb="FF000000"/>
        <rFont val="Calibri"/>
        <charset val="1"/>
      </rPr>
      <t>Tonnes of CO</t>
    </r>
    <r>
      <rPr>
        <vertAlign val="subscript"/>
        <sz val="9"/>
        <color rgb="FF000000"/>
        <rFont val="Calibri"/>
        <family val="2"/>
        <charset val="1"/>
      </rPr>
      <t>2</t>
    </r>
    <r>
      <rPr>
        <sz val="9"/>
        <color rgb="FF000000"/>
        <rFont val="Calibri"/>
        <family val="2"/>
        <charset val="1"/>
      </rPr>
      <t>e</t>
    </r>
  </si>
  <si>
    <r>
      <rPr>
        <sz val="9"/>
        <color rgb="FF000000"/>
        <rFont val="Calibri"/>
        <charset val="1"/>
      </rPr>
      <t>Heating (district heating and natural gas)</t>
    </r>
  </si>
  <si>
    <r>
      <rPr>
        <sz val="9"/>
        <color rgb="FF000000"/>
        <rFont val="Calibri"/>
        <charset val="1"/>
      </rPr>
      <t>Tonnes of CO</t>
    </r>
    <r>
      <rPr>
        <vertAlign val="subscript"/>
        <sz val="9"/>
        <color rgb="FF000000"/>
        <rFont val="Calibri"/>
        <family val="2"/>
        <charset val="1"/>
      </rPr>
      <t>2</t>
    </r>
    <r>
      <rPr>
        <sz val="9"/>
        <color rgb="FF000000"/>
        <rFont val="Calibri"/>
        <family val="2"/>
        <charset val="1"/>
      </rPr>
      <t>e</t>
    </r>
  </si>
  <si>
    <r>
      <rPr>
        <sz val="9"/>
        <color rgb="FF000000"/>
        <rFont val="Calibri"/>
        <charset val="1"/>
      </rPr>
      <t>                                            380.35</t>
    </r>
  </si>
  <si>
    <r>
      <rPr>
        <b/>
        <sz val="9"/>
        <color rgb="FF000000"/>
        <rFont val="Calibri"/>
        <charset val="1"/>
      </rPr>
      <t>Tonnes of CO</t>
    </r>
    <r>
      <rPr>
        <b/>
        <vertAlign val="subscript"/>
        <sz val="9"/>
        <color rgb="FF000000"/>
        <rFont val="Calibri"/>
        <family val="2"/>
        <charset val="1"/>
      </rPr>
      <t>2</t>
    </r>
    <r>
      <rPr>
        <b/>
        <sz val="9"/>
        <color rgb="FF000000"/>
        <rFont val="Calibri"/>
        <family val="2"/>
        <charset val="1"/>
      </rPr>
      <t>e</t>
    </r>
  </si>
  <si>
    <r>
      <rPr>
        <sz val="9"/>
        <color rgb="FF000000"/>
        <rFont val="Calibri"/>
        <charset val="1"/>
      </rPr>
      <t>Tonnes of CO</t>
    </r>
    <r>
      <rPr>
        <vertAlign val="subscript"/>
        <sz val="9"/>
        <color rgb="FF000000"/>
        <rFont val="Calibri"/>
        <family val="2"/>
        <charset val="1"/>
      </rPr>
      <t>2</t>
    </r>
    <r>
      <rPr>
        <sz val="9"/>
        <color rgb="FF000000"/>
        <rFont val="Calibri"/>
        <family val="2"/>
        <charset val="1"/>
      </rPr>
      <t>e</t>
    </r>
  </si>
  <si>
    <r>
      <rPr>
        <sz val="9"/>
        <color rgb="FF000000"/>
        <rFont val="Calibri"/>
        <charset val="1"/>
      </rPr>
      <t>Tonnes of CO</t>
    </r>
    <r>
      <rPr>
        <vertAlign val="subscript"/>
        <sz val="9"/>
        <color rgb="FF000000"/>
        <rFont val="Calibri"/>
        <family val="2"/>
        <charset val="1"/>
      </rPr>
      <t>2</t>
    </r>
    <r>
      <rPr>
        <sz val="9"/>
        <color rgb="FF000000"/>
        <rFont val="Calibri"/>
        <family val="2"/>
        <charset val="1"/>
      </rPr>
      <t>e</t>
    </r>
  </si>
  <si>
    <r>
      <rPr>
        <sz val="9"/>
        <color rgb="FF000000"/>
        <rFont val="Calibri"/>
        <charset val="1"/>
      </rPr>
      <t>Tonnes of CO</t>
    </r>
    <r>
      <rPr>
        <vertAlign val="subscript"/>
        <sz val="9"/>
        <color rgb="FF000000"/>
        <rFont val="Calibri"/>
        <family val="2"/>
        <charset val="1"/>
      </rPr>
      <t>2</t>
    </r>
    <r>
      <rPr>
        <sz val="9"/>
        <color rgb="FF000000"/>
        <rFont val="Calibri"/>
        <family val="2"/>
        <charset val="1"/>
      </rPr>
      <t>e</t>
    </r>
  </si>
  <si>
    <r>
      <rPr>
        <sz val="9"/>
        <color rgb="FF000000"/>
        <rFont val="Calibri"/>
        <charset val="1"/>
      </rPr>
      <t>Tonnes of CO</t>
    </r>
    <r>
      <rPr>
        <vertAlign val="subscript"/>
        <sz val="9"/>
        <color rgb="FF000000"/>
        <rFont val="Calibri"/>
        <family val="2"/>
        <charset val="1"/>
      </rPr>
      <t>2</t>
    </r>
    <r>
      <rPr>
        <sz val="9"/>
        <color rgb="FF000000"/>
        <rFont val="Calibri"/>
        <family val="2"/>
        <charset val="1"/>
      </rPr>
      <t>e</t>
    </r>
  </si>
  <si>
    <r>
      <rPr>
        <sz val="9"/>
        <color rgb="FF000000"/>
        <rFont val="Calibri"/>
        <charset val="1"/>
      </rPr>
      <t>Tonnes of CO</t>
    </r>
    <r>
      <rPr>
        <vertAlign val="subscript"/>
        <sz val="9"/>
        <color rgb="FF000000"/>
        <rFont val="Calibri"/>
        <family val="2"/>
        <charset val="1"/>
      </rPr>
      <t>2</t>
    </r>
    <r>
      <rPr>
        <sz val="9"/>
        <color rgb="FF000000"/>
        <rFont val="Calibri"/>
        <family val="2"/>
        <charset val="1"/>
      </rPr>
      <t>e</t>
    </r>
  </si>
  <si>
    <r>
      <rPr>
        <sz val="9"/>
        <color rgb="FF000000"/>
        <rFont val="Calibri"/>
        <charset val="1"/>
      </rPr>
      <t>Tonnes of CO</t>
    </r>
    <r>
      <rPr>
        <vertAlign val="subscript"/>
        <sz val="9"/>
        <color rgb="FF000000"/>
        <rFont val="Calibri"/>
        <family val="2"/>
        <charset val="1"/>
      </rPr>
      <t>2</t>
    </r>
    <r>
      <rPr>
        <sz val="9"/>
        <color rgb="FF000000"/>
        <rFont val="Calibri"/>
        <family val="2"/>
        <charset val="1"/>
      </rPr>
      <t>e</t>
    </r>
  </si>
  <si>
    <r>
      <rPr>
        <sz val="9"/>
        <color rgb="FF000000"/>
        <rFont val="Calibri"/>
        <charset val="1"/>
      </rPr>
      <t>Tonnes of CO</t>
    </r>
    <r>
      <rPr>
        <vertAlign val="subscript"/>
        <sz val="9"/>
        <color rgb="FF000000"/>
        <rFont val="Calibri"/>
        <family val="2"/>
        <charset val="1"/>
      </rPr>
      <t>2</t>
    </r>
    <r>
      <rPr>
        <sz val="9"/>
        <color rgb="FF000000"/>
        <rFont val="Calibri"/>
        <family val="2"/>
        <charset val="1"/>
      </rPr>
      <t>e</t>
    </r>
  </si>
  <si>
    <r>
      <rPr>
        <sz val="9"/>
        <color rgb="FF000000"/>
        <rFont val="Calibri"/>
        <charset val="1"/>
      </rPr>
      <t>Tonnes of CO</t>
    </r>
    <r>
      <rPr>
        <vertAlign val="subscript"/>
        <sz val="9"/>
        <color rgb="FF000000"/>
        <rFont val="Calibri"/>
        <family val="2"/>
        <charset val="1"/>
      </rPr>
      <t>2</t>
    </r>
    <r>
      <rPr>
        <sz val="9"/>
        <color rgb="FF000000"/>
        <rFont val="Calibri"/>
        <family val="2"/>
        <charset val="1"/>
      </rPr>
      <t>e</t>
    </r>
  </si>
  <si>
    <r>
      <rPr>
        <sz val="9"/>
        <color rgb="FF000000"/>
        <rFont val="Calibri"/>
        <charset val="1"/>
      </rPr>
      <t>Tonnes of CO</t>
    </r>
    <r>
      <rPr>
        <vertAlign val="subscript"/>
        <sz val="9"/>
        <color rgb="FF000000"/>
        <rFont val="Calibri"/>
        <family val="2"/>
        <charset val="1"/>
      </rPr>
      <t>2</t>
    </r>
    <r>
      <rPr>
        <sz val="9"/>
        <color rgb="FF000000"/>
        <rFont val="Calibri"/>
        <family val="2"/>
        <charset val="1"/>
      </rPr>
      <t>e</t>
    </r>
  </si>
  <si>
    <r>
      <rPr>
        <sz val="9"/>
        <color rgb="FF000000"/>
        <rFont val="Calibri"/>
        <charset val="1"/>
      </rPr>
      <t>Tonnes of CO</t>
    </r>
    <r>
      <rPr>
        <vertAlign val="subscript"/>
        <sz val="9"/>
        <color rgb="FF000000"/>
        <rFont val="Calibri"/>
        <family val="2"/>
        <charset val="1"/>
      </rPr>
      <t>2</t>
    </r>
    <r>
      <rPr>
        <sz val="9"/>
        <color rgb="FF000000"/>
        <rFont val="Calibri"/>
        <family val="2"/>
        <charset val="1"/>
      </rPr>
      <t>e</t>
    </r>
  </si>
  <si>
    <r>
      <rPr>
        <sz val="9"/>
        <color rgb="FF000000"/>
        <rFont val="Calibri"/>
        <charset val="1"/>
      </rPr>
      <t>Tonnes of CO</t>
    </r>
    <r>
      <rPr>
        <vertAlign val="subscript"/>
        <sz val="9"/>
        <color rgb="FF000000"/>
        <rFont val="Calibri"/>
        <family val="2"/>
        <charset val="1"/>
      </rPr>
      <t>2</t>
    </r>
    <r>
      <rPr>
        <sz val="9"/>
        <color rgb="FF000000"/>
        <rFont val="Calibri"/>
        <family val="2"/>
        <charset val="1"/>
      </rPr>
      <t>e</t>
    </r>
  </si>
  <si>
    <r>
      <rPr>
        <b/>
        <sz val="9"/>
        <color rgb="FF000000"/>
        <rFont val="Calibri"/>
        <family val="2"/>
      </rPr>
      <t>Total CO</t>
    </r>
    <r>
      <rPr>
        <b/>
        <vertAlign val="subscript"/>
        <sz val="9"/>
        <color rgb="FF000000"/>
        <rFont val="Calibri"/>
        <family val="2"/>
        <charset val="1"/>
      </rPr>
      <t>2</t>
    </r>
    <r>
      <rPr>
        <b/>
        <sz val="9"/>
        <color rgb="FF000000"/>
        <rFont val="Calibri"/>
        <family val="2"/>
        <charset val="1"/>
      </rPr>
      <t>e emissions (Market-based)</t>
    </r>
  </si>
  <si>
    <r>
      <rPr>
        <b/>
        <sz val="9"/>
        <color rgb="FF000000"/>
        <rFont val="Calibri"/>
        <charset val="1"/>
      </rPr>
      <t>Tonnes of CO</t>
    </r>
    <r>
      <rPr>
        <b/>
        <vertAlign val="subscript"/>
        <sz val="9"/>
        <color rgb="FF000000"/>
        <rFont val="Calibri"/>
        <family val="2"/>
        <charset val="1"/>
      </rPr>
      <t>2</t>
    </r>
    <r>
      <rPr>
        <b/>
        <sz val="9"/>
        <color rgb="FF000000"/>
        <rFont val="Calibri"/>
        <family val="2"/>
        <charset val="1"/>
      </rPr>
      <t>e</t>
    </r>
  </si>
  <si>
    <r>
      <rPr>
        <sz val="9"/>
        <rFont val="Calibri"/>
      </rPr>
      <t> </t>
    </r>
  </si>
  <si>
    <r>
      <rPr>
        <sz val="9"/>
        <rFont val="Calibri"/>
      </rPr>
      <t> </t>
    </r>
  </si>
  <si>
    <r>
      <rPr>
        <sz val="9"/>
        <rFont val="Calibri"/>
      </rPr>
      <t> </t>
    </r>
  </si>
  <si>
    <r>
      <rPr>
        <sz val="11"/>
        <color rgb="FF000000"/>
        <rFont val="Calibri"/>
      </rPr>
      <t> </t>
    </r>
  </si>
  <si>
    <r>
      <rPr>
        <sz val="11"/>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</si>
  <si>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</si>
  <si>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</si>
  <si>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</si>
  <si>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</si>
  <si>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11"/>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</si>
  <si>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</si>
  <si>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</si>
  <si>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</si>
  <si>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</si>
  <si>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</si>
  <si>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Unit</t>
    </r>
  </si>
  <si>
    <r>
      <rPr>
        <sz val="9"/>
        <color rgb="FF000000"/>
        <rFont val="Calibri"/>
      </rPr>
      <t>Market-based</t>
    </r>
  </si>
  <si>
    <r>
      <rPr>
        <sz val="9"/>
        <color rgb="FF000000"/>
        <rFont val="Calibri"/>
      </rPr>
      <t>Location-based</t>
    </r>
  </si>
  <si>
    <r>
      <rPr>
        <sz val="9"/>
        <color rgb="FF000000"/>
        <rFont val="Calibri"/>
      </rPr>
      <t>Market-based</t>
    </r>
  </si>
  <si>
    <r>
      <rPr>
        <sz val="9"/>
        <color rgb="FF000000"/>
        <rFont val="Calibri"/>
      </rPr>
      <t>Location-based</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</si>
  <si>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</si>
  <si>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</si>
  <si>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</si>
  <si>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</si>
  <si>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Unit</t>
    </r>
  </si>
  <si>
    <r>
      <rPr>
        <sz val="9"/>
        <color rgb="FF000000"/>
        <rFont val="Calibri"/>
      </rPr>
      <t>Market-based</t>
    </r>
  </si>
  <si>
    <r>
      <rPr>
        <sz val="9"/>
        <color rgb="FF000000"/>
        <rFont val="Calibri"/>
      </rPr>
      <t>Location-based</t>
    </r>
  </si>
  <si>
    <r>
      <rPr>
        <sz val="9"/>
        <color rgb="FF000000"/>
        <rFont val="Calibri"/>
      </rPr>
      <t>Market-based</t>
    </r>
  </si>
  <si>
    <r>
      <rPr>
        <sz val="9"/>
        <color rgb="FF000000"/>
        <rFont val="Calibri"/>
      </rPr>
      <t>Location-based</t>
    </r>
  </si>
  <si>
    <r>
      <rPr>
        <sz val="11"/>
        <color rgb="FF000000"/>
        <rFont val="Calibri"/>
      </rPr>
      <t> </t>
    </r>
  </si>
  <si>
    <r>
      <rPr>
        <sz val="9"/>
        <color rgb="FF000000"/>
        <rFont val="Calibri"/>
      </rPr>
      <t> </t>
    </r>
  </si>
  <si>
    <r>
      <rPr>
        <sz val="9"/>
        <color rgb="FF000000"/>
        <rFont val="Calibri"/>
      </rPr>
      <t>Unit</t>
    </r>
  </si>
  <si>
    <r>
      <rPr>
        <sz val="9"/>
        <color rgb="FF000000"/>
        <rFont val="Calibri"/>
      </rPr>
      <t>Market-based</t>
    </r>
  </si>
  <si>
    <r>
      <rPr>
        <sz val="9"/>
        <color rgb="FF000000"/>
        <rFont val="Calibri"/>
      </rPr>
      <t>Location-based</t>
    </r>
  </si>
  <si>
    <r>
      <rPr>
        <sz val="9"/>
        <color rgb="FF000000"/>
        <rFont val="Calibri"/>
      </rPr>
      <t> </t>
    </r>
  </si>
  <si>
    <r>
      <rPr>
        <sz val="9"/>
        <color rgb="FF000000"/>
        <rFont val="Calibri"/>
      </rPr>
      <t> </t>
    </r>
  </si>
  <si>
    <r>
      <rPr>
        <b/>
        <sz val="9"/>
        <color rgb="FF000000"/>
        <rFont val="Calibri"/>
      </rPr>
      <t xml:space="preserve"> - </t>
    </r>
  </si>
  <si>
    <r>
      <rPr>
        <sz val="9"/>
        <color rgb="FF000000"/>
        <rFont val="Calibri"/>
      </rPr>
      <t> </t>
    </r>
  </si>
  <si>
    <r>
      <rPr>
        <sz val="9"/>
        <color rgb="FF000000"/>
        <rFont val="Calibri"/>
      </rPr>
      <t> </t>
    </r>
  </si>
  <si>
    <r>
      <rPr>
        <sz val="9"/>
        <color rgb="FF000000"/>
        <rFont val="Calibri"/>
      </rPr>
      <t> </t>
    </r>
  </si>
  <si>
    <r>
      <rPr>
        <b/>
        <sz val="9"/>
        <color rgb="FF000000"/>
        <rFont val="Calibri"/>
      </rPr>
      <t>Tonnes of CO</t>
    </r>
    <r>
      <rPr>
        <b/>
        <vertAlign val="subscript"/>
        <sz val="9"/>
        <color rgb="FF000000"/>
        <rFont val="Calibri"/>
        <family val="2"/>
      </rPr>
      <t>2</t>
    </r>
    <r>
      <rPr>
        <b/>
        <sz val="9"/>
        <color rgb="FF000000"/>
        <rFont val="Calibri"/>
        <family val="2"/>
      </rPr>
      <t>e</t>
    </r>
  </si>
  <si>
    <r>
      <rPr>
        <b/>
        <sz val="9"/>
        <color rgb="FF000000"/>
        <rFont val="Calibri"/>
      </rPr>
      <t>Total CO</t>
    </r>
    <r>
      <rPr>
        <b/>
        <vertAlign val="subscript"/>
        <sz val="9"/>
        <color rgb="FF000000"/>
        <rFont val="Calibri"/>
        <family val="2"/>
      </rPr>
      <t>2</t>
    </r>
    <r>
      <rPr>
        <b/>
        <sz val="9"/>
        <color rgb="FF000000"/>
        <rFont val="Calibri"/>
        <family val="2"/>
      </rPr>
      <t>e consumption</t>
    </r>
    <r>
      <rPr>
        <sz val="9"/>
        <color rgb="FF000000"/>
        <rFont val="Calibri"/>
        <family val="2"/>
      </rPr>
      <t xml:space="preserve">
</t>
    </r>
    <r>
      <rPr>
        <b/>
        <sz val="9"/>
        <color rgb="FF000000"/>
        <rFont val="Calibri"/>
        <family val="2"/>
      </rPr>
      <t>(direct and indirect)</t>
    </r>
  </si>
  <si>
    <r>
      <rPr>
        <b/>
        <sz val="9"/>
        <color rgb="FF000000"/>
        <rFont val="Calibri"/>
      </rPr>
      <t>Tonnes of CO</t>
    </r>
    <r>
      <rPr>
        <b/>
        <vertAlign val="subscript"/>
        <sz val="9"/>
        <color rgb="FF000000"/>
        <rFont val="Calibri"/>
        <family val="2"/>
      </rPr>
      <t>2</t>
    </r>
    <r>
      <rPr>
        <b/>
        <sz val="9"/>
        <color rgb="FF000000"/>
        <rFont val="Calibri"/>
        <family val="2"/>
      </rPr>
      <t>e</t>
    </r>
  </si>
  <si>
    <r>
      <rPr>
        <sz val="9"/>
        <color rgb="FF000000"/>
        <rFont val="Calibri"/>
      </rPr>
      <t>N/A</t>
    </r>
  </si>
  <si>
    <r>
      <rPr>
        <sz val="9"/>
        <color rgb="FF000000"/>
        <rFont val="Calibri"/>
      </rPr>
      <t xml:space="preserve"> - </t>
    </r>
  </si>
  <si>
    <r>
      <rPr>
        <sz val="9"/>
        <color rgb="FF000000"/>
        <rFont val="Calibri"/>
      </rPr>
      <t> </t>
    </r>
  </si>
  <si>
    <r>
      <rPr>
        <sz val="9"/>
        <color rgb="FF000000"/>
        <rFont val="Calibri"/>
      </rPr>
      <t> </t>
    </r>
  </si>
  <si>
    <r>
      <rPr>
        <sz val="9"/>
        <color rgb="FF000000"/>
        <rFont val="Calibri"/>
      </rPr>
      <t> </t>
    </r>
  </si>
  <si>
    <r>
      <rPr>
        <sz val="9"/>
        <color rgb="FF000000"/>
        <rFont val="Calibri"/>
      </rPr>
      <t>Total CO</t>
    </r>
    <r>
      <rPr>
        <vertAlign val="subscript"/>
        <sz val="9"/>
        <color rgb="FF000000"/>
        <rFont val="Calibri"/>
        <family val="2"/>
      </rPr>
      <t>2</t>
    </r>
    <r>
      <rPr>
        <sz val="9"/>
        <color rgb="FF000000"/>
        <rFont val="Calibri"/>
        <family val="2"/>
      </rPr>
      <t>e consumption</t>
    </r>
  </si>
  <si>
    <r>
      <rPr>
        <sz val="9"/>
        <color rgb="FF000000"/>
        <rFont val="Calibri"/>
      </rPr>
      <t>Tonnes of CO</t>
    </r>
    <r>
      <rPr>
        <vertAlign val="subscript"/>
        <sz val="11"/>
        <rFont val="Calibri"/>
      </rPr>
      <t>2</t>
    </r>
    <r>
      <rPr>
        <sz val="11"/>
        <color theme="1"/>
        <rFont val="Calibri"/>
        <family val="2"/>
        <scheme val="minor"/>
      </rPr>
      <t>e/FTE</t>
    </r>
  </si>
  <si>
    <r>
      <rPr>
        <sz val="9"/>
        <color rgb="FF000000"/>
        <rFont val="Calibri"/>
      </rPr>
      <t>Total CO</t>
    </r>
    <r>
      <rPr>
        <vertAlign val="subscript"/>
        <sz val="9"/>
        <color rgb="FF000000"/>
        <rFont val="Calibri"/>
        <family val="2"/>
      </rPr>
      <t>2</t>
    </r>
    <r>
      <rPr>
        <sz val="9"/>
        <color rgb="FF000000"/>
        <rFont val="Calibri"/>
        <family val="2"/>
      </rPr>
      <t>e consumption</t>
    </r>
  </si>
  <si>
    <r>
      <rPr>
        <sz val="9"/>
        <color rgb="FF000000"/>
        <rFont val="Calibri"/>
      </rPr>
      <t>Tonnes of CO</t>
    </r>
    <r>
      <rPr>
        <vertAlign val="subscript"/>
        <sz val="11"/>
        <rFont val="Calibri"/>
      </rPr>
      <t>2</t>
    </r>
    <r>
      <rPr>
        <sz val="11"/>
        <color theme="1"/>
        <rFont val="Calibri"/>
        <family val="2"/>
        <scheme val="minor"/>
      </rPr>
      <t>e/FTE</t>
    </r>
  </si>
  <si>
    <r>
      <rPr>
        <sz val="9"/>
        <color rgb="FF000000"/>
        <rFont val="Calibri"/>
      </rPr>
      <t> </t>
    </r>
  </si>
  <si>
    <r>
      <rPr>
        <sz val="9"/>
        <color rgb="FF000000"/>
        <rFont val="Calibri"/>
      </rPr>
      <t> </t>
    </r>
  </si>
  <si>
    <r>
      <rPr>
        <b/>
        <sz val="9"/>
        <color rgb="FF000000"/>
        <rFont val="Calibri"/>
      </rPr>
      <t>Tonnes of CO</t>
    </r>
    <r>
      <rPr>
        <b/>
        <vertAlign val="subscript"/>
        <sz val="9"/>
        <color rgb="FF000000"/>
        <rFont val="Calibri"/>
        <family val="2"/>
      </rPr>
      <t>2</t>
    </r>
    <r>
      <rPr>
        <b/>
        <sz val="9"/>
        <color rgb="FF000000"/>
        <rFont val="Calibri"/>
        <family val="2"/>
      </rPr>
      <t>e</t>
    </r>
  </si>
  <si>
    <r>
      <rPr>
        <b/>
        <sz val="9"/>
        <color rgb="FF000000"/>
        <rFont val="Calibri"/>
      </rPr>
      <t xml:space="preserve"> - </t>
    </r>
  </si>
  <si>
    <r>
      <rPr>
        <sz val="9"/>
        <color rgb="FF000000"/>
        <rFont val="Calibri"/>
      </rPr>
      <t> </t>
    </r>
  </si>
  <si>
    <r>
      <rPr>
        <sz val="9"/>
        <color rgb="FF000000"/>
        <rFont val="Calibri"/>
      </rPr>
      <t> </t>
    </r>
  </si>
  <si>
    <r>
      <rPr>
        <sz val="9"/>
        <color rgb="FF000000"/>
        <rFont val="Calibri"/>
      </rPr>
      <t> </t>
    </r>
  </si>
  <si>
    <r>
      <rPr>
        <b/>
        <sz val="9"/>
        <color rgb="FF000000"/>
        <rFont val="Calibri"/>
      </rPr>
      <t>Direct CO</t>
    </r>
    <r>
      <rPr>
        <b/>
        <vertAlign val="subscript"/>
        <sz val="9"/>
        <color rgb="FF000000"/>
        <rFont val="Calibri"/>
        <family val="2"/>
      </rPr>
      <t>2</t>
    </r>
    <r>
      <rPr>
        <b/>
        <sz val="9"/>
        <color rgb="FF000000"/>
        <rFont val="Calibri"/>
        <family val="2"/>
      </rPr>
      <t>e consumption (Scope 1)</t>
    </r>
  </si>
  <si>
    <r>
      <rPr>
        <b/>
        <sz val="9"/>
        <color rgb="FF000000"/>
        <rFont val="Calibri"/>
      </rPr>
      <t>Tonnes of CO</t>
    </r>
    <r>
      <rPr>
        <b/>
        <vertAlign val="subscript"/>
        <sz val="9"/>
        <color rgb="FF000000"/>
        <rFont val="Calibri"/>
        <family val="2"/>
      </rPr>
      <t>2</t>
    </r>
    <r>
      <rPr>
        <b/>
        <sz val="9"/>
        <color rgb="FF000000"/>
        <rFont val="Calibri"/>
        <family val="2"/>
      </rPr>
      <t>e</t>
    </r>
  </si>
  <si>
    <r>
      <rPr>
        <b/>
        <sz val="9"/>
        <color rgb="FF000000"/>
        <rFont val="Calibri"/>
      </rPr>
      <t>Direct CO</t>
    </r>
    <r>
      <rPr>
        <b/>
        <vertAlign val="subscript"/>
        <sz val="9"/>
        <color rgb="FF000000"/>
        <rFont val="Calibri"/>
        <family val="2"/>
      </rPr>
      <t>2</t>
    </r>
    <r>
      <rPr>
        <b/>
        <sz val="9"/>
        <color rgb="FF000000"/>
        <rFont val="Calibri"/>
        <family val="2"/>
      </rPr>
      <t>e consumption (Scope 1)</t>
    </r>
  </si>
  <si>
    <r>
      <rPr>
        <b/>
        <sz val="9"/>
        <color rgb="FF000000"/>
        <rFont val="Calibri"/>
      </rPr>
      <t>Tonnes of CO</t>
    </r>
    <r>
      <rPr>
        <b/>
        <vertAlign val="subscript"/>
        <sz val="9"/>
        <color rgb="FF000000"/>
        <rFont val="Calibri"/>
        <family val="2"/>
      </rPr>
      <t>2</t>
    </r>
    <r>
      <rPr>
        <b/>
        <sz val="9"/>
        <color rgb="FF000000"/>
        <rFont val="Calibri"/>
        <family val="2"/>
      </rPr>
      <t>e</t>
    </r>
  </si>
  <si>
    <r>
      <rPr>
        <sz val="9"/>
        <color rgb="FF000000"/>
        <rFont val="Calibri"/>
        <family val="2"/>
      </rPr>
      <t>Company car travel</t>
    </r>
  </si>
  <si>
    <r>
      <rPr>
        <sz val="9"/>
        <color rgb="FF000000"/>
        <rFont val="Calibri"/>
      </rPr>
      <t> </t>
    </r>
  </si>
  <si>
    <r>
      <rPr>
        <sz val="9"/>
        <color rgb="FF000000"/>
        <rFont val="Calibri"/>
      </rPr>
      <t xml:space="preserve"> - </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</si>
  <si>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</si>
  <si>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t>
    </r>
  </si>
  <si>
    <r>
      <rPr>
        <sz val="9"/>
        <color rgb="FF000000"/>
        <rFont val="Calibri"/>
      </rPr>
      <t>- Company car travel</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</si>
  <si>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</si>
  <si>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family val="2"/>
      </rPr>
      <t>Heating - oil and gas</t>
    </r>
  </si>
  <si>
    <r>
      <rPr>
        <sz val="9"/>
        <color rgb="FF000000"/>
        <rFont val="Calibri"/>
      </rPr>
      <t> </t>
    </r>
  </si>
  <si>
    <r>
      <rPr>
        <sz val="9"/>
        <color rgb="FF000000"/>
        <rFont val="Calibri"/>
      </rPr>
      <t> </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</si>
  <si>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</si>
  <si>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 xml:space="preserve">                                         -  </t>
    </r>
  </si>
  <si>
    <r>
      <rPr>
        <sz val="9"/>
        <color rgb="FF000000"/>
        <rFont val="Calibri"/>
      </rPr>
      <t xml:space="preserve">                                         -  </t>
    </r>
  </si>
  <si>
    <r>
      <rPr>
        <sz val="9"/>
        <color rgb="FF000000"/>
        <rFont val="Calibri"/>
      </rPr>
      <t xml:space="preserve">                                       -  </t>
    </r>
  </si>
  <si>
    <r>
      <rPr>
        <sz val="9"/>
        <color rgb="FF000000"/>
        <rFont val="Calibri"/>
      </rPr>
      <t xml:space="preserve"> - </t>
    </r>
  </si>
  <si>
    <r>
      <rPr>
        <sz val="9"/>
        <color rgb="FF000000"/>
        <rFont val="Calibri"/>
      </rPr>
      <t> </t>
    </r>
  </si>
  <si>
    <r>
      <rPr>
        <sz val="9"/>
        <color rgb="FF000000"/>
        <rFont val="Calibri"/>
      </rPr>
      <t> </t>
    </r>
  </si>
  <si>
    <r>
      <rPr>
        <sz val="9"/>
        <color rgb="FF000000"/>
        <rFont val="Calibri"/>
      </rPr>
      <t> </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</si>
  <si>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</si>
  <si>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 Heating (oil and gas)</t>
    </r>
  </si>
  <si>
    <r>
      <rPr>
        <sz val="9"/>
        <color rgb="FF000000"/>
        <rFont val="Calibri"/>
      </rPr>
      <t>Tonnes of CO</t>
    </r>
    <r>
      <rPr>
        <vertAlign val="subscript"/>
        <sz val="9"/>
        <color rgb="FF000000"/>
        <rFont val="Calibri"/>
      </rPr>
      <t>2</t>
    </r>
    <r>
      <rPr>
        <sz val="11"/>
        <color theme="1"/>
        <rFont val="Calibri"/>
        <family val="2"/>
        <scheme val="minor"/>
      </rPr>
      <t>e</t>
    </r>
  </si>
  <si>
    <r>
      <rPr>
        <b/>
        <sz val="9"/>
        <color rgb="FF000000"/>
        <rFont val="Calibri"/>
      </rPr>
      <t>Tonnes of CO</t>
    </r>
    <r>
      <rPr>
        <b/>
        <vertAlign val="subscript"/>
        <sz val="9"/>
        <color rgb="FF000000"/>
        <rFont val="Calibri"/>
        <family val="2"/>
      </rPr>
      <t>2</t>
    </r>
    <r>
      <rPr>
        <b/>
        <sz val="9"/>
        <color rgb="FF000000"/>
        <rFont val="Calibri"/>
        <family val="2"/>
      </rPr>
      <t>e</t>
    </r>
  </si>
  <si>
    <r>
      <rPr>
        <b/>
        <sz val="9"/>
        <color rgb="FF000000"/>
        <rFont val="Calibri"/>
      </rPr>
      <t xml:space="preserve"> - </t>
    </r>
  </si>
  <si>
    <r>
      <rPr>
        <sz val="9"/>
        <color rgb="FF000000"/>
        <rFont val="Calibri"/>
      </rPr>
      <t> </t>
    </r>
  </si>
  <si>
    <r>
      <rPr>
        <sz val="9"/>
        <color rgb="FF000000"/>
        <rFont val="Calibri"/>
      </rPr>
      <t> </t>
    </r>
  </si>
  <si>
    <r>
      <rPr>
        <sz val="9"/>
        <color rgb="FF000000"/>
        <rFont val="Calibri"/>
      </rPr>
      <t> </t>
    </r>
  </si>
  <si>
    <r>
      <rPr>
        <b/>
        <sz val="9"/>
        <color rgb="FF000000"/>
        <rFont val="Calibri"/>
      </rPr>
      <t>Indirect CO</t>
    </r>
    <r>
      <rPr>
        <b/>
        <vertAlign val="subscript"/>
        <sz val="9"/>
        <color rgb="FF000000"/>
        <rFont val="Calibri"/>
        <family val="2"/>
      </rPr>
      <t>2</t>
    </r>
    <r>
      <rPr>
        <b/>
        <sz val="9"/>
        <color rgb="FF000000"/>
        <rFont val="Calibri"/>
        <family val="2"/>
      </rPr>
      <t>e consumption (Scope 2)</t>
    </r>
  </si>
  <si>
    <r>
      <rPr>
        <b/>
        <sz val="9"/>
        <color rgb="FF000000"/>
        <rFont val="Calibri"/>
      </rPr>
      <t>Tonnes of CO</t>
    </r>
    <r>
      <rPr>
        <b/>
        <vertAlign val="subscript"/>
        <sz val="9"/>
        <color rgb="FF000000"/>
        <rFont val="Calibri"/>
        <family val="2"/>
      </rPr>
      <t>2</t>
    </r>
    <r>
      <rPr>
        <b/>
        <sz val="9"/>
        <color rgb="FF000000"/>
        <rFont val="Calibri"/>
        <family val="2"/>
      </rPr>
      <t>e</t>
    </r>
  </si>
  <si>
    <r>
      <rPr>
        <b/>
        <sz val="9"/>
        <color rgb="FF000000"/>
        <rFont val="Calibri"/>
      </rPr>
      <t>Indirect CO</t>
    </r>
    <r>
      <rPr>
        <b/>
        <vertAlign val="subscript"/>
        <sz val="9"/>
        <color rgb="FF000000"/>
        <rFont val="Calibri"/>
        <family val="2"/>
      </rPr>
      <t>2</t>
    </r>
    <r>
      <rPr>
        <b/>
        <sz val="9"/>
        <color rgb="FF000000"/>
        <rFont val="Calibri"/>
        <family val="2"/>
      </rPr>
      <t>e consumption (Scope 2)</t>
    </r>
  </si>
  <si>
    <r>
      <rPr>
        <b/>
        <sz val="9"/>
        <color rgb="FF000000"/>
        <rFont val="Calibri"/>
      </rPr>
      <t>Tonnes of CO</t>
    </r>
    <r>
      <rPr>
        <b/>
        <vertAlign val="subscript"/>
        <sz val="9"/>
        <color rgb="FF000000"/>
        <rFont val="Calibri"/>
        <family val="2"/>
      </rPr>
      <t>2</t>
    </r>
    <r>
      <rPr>
        <b/>
        <sz val="9"/>
        <color rgb="FF000000"/>
        <rFont val="Calibri"/>
        <family val="2"/>
      </rPr>
      <t>e</t>
    </r>
  </si>
  <si>
    <r>
      <rPr>
        <sz val="9"/>
        <color rgb="FF000000"/>
        <rFont val="Calibri"/>
        <family val="2"/>
      </rPr>
      <t>Electricity consumption</t>
    </r>
  </si>
  <si>
    <r>
      <rPr>
        <sz val="9"/>
        <color rgb="FF000000"/>
        <rFont val="Calibri"/>
      </rPr>
      <t> </t>
    </r>
  </si>
  <si>
    <r>
      <rPr>
        <sz val="9"/>
        <color rgb="FF000000"/>
        <rFont val="Calibri"/>
      </rPr>
      <t> </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</si>
  <si>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</si>
  <si>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 xml:space="preserve">                                         -  </t>
    </r>
  </si>
  <si>
    <r>
      <rPr>
        <sz val="9"/>
        <color rgb="FF000000"/>
        <rFont val="Calibri"/>
      </rPr>
      <t xml:space="preserve">                                       -  </t>
    </r>
  </si>
  <si>
    <r>
      <rPr>
        <sz val="9"/>
        <color rgb="FF000000"/>
        <rFont val="Calibri"/>
      </rPr>
      <t xml:space="preserve">                                   -  </t>
    </r>
  </si>
  <si>
    <r>
      <rPr>
        <sz val="9"/>
        <color rgb="FF000000"/>
        <rFont val="Calibri"/>
      </rPr>
      <t xml:space="preserve"> - </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</si>
  <si>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</si>
  <si>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 Electricity consumption</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</si>
  <si>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</si>
  <si>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family val="2"/>
      </rPr>
      <t>Heating (district heating and natural gas)</t>
    </r>
  </si>
  <si>
    <r>
      <rPr>
        <sz val="9"/>
        <color rgb="FF000000"/>
        <rFont val="Calibri"/>
      </rPr>
      <t>Company facilities</t>
    </r>
  </si>
  <si>
    <r>
      <rPr>
        <sz val="9"/>
        <color rgb="FF000000"/>
        <rFont val="Calibri"/>
      </rPr>
      <t>MWh</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</si>
  <si>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</si>
  <si>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 xml:space="preserve"> - </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</si>
  <si>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</si>
  <si>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 Heating (district heating and natural gas)</t>
    </r>
  </si>
  <si>
    <r>
      <rPr>
        <sz val="9"/>
        <color rgb="FF000000"/>
        <rFont val="Calibri"/>
      </rPr>
      <t>Tonnes of CO</t>
    </r>
    <r>
      <rPr>
        <vertAlign val="subscript"/>
        <sz val="9"/>
        <color rgb="FF000000"/>
        <rFont val="Calibri"/>
      </rPr>
      <t>2</t>
    </r>
    <r>
      <rPr>
        <sz val="11"/>
        <color theme="1"/>
        <rFont val="Calibri"/>
        <family val="2"/>
        <scheme val="minor"/>
      </rPr>
      <t>e</t>
    </r>
  </si>
  <si>
    <r>
      <rPr>
        <b/>
        <sz val="9"/>
        <color rgb="FF000000"/>
        <rFont val="Calibri"/>
      </rPr>
      <t>Other indirect impacts (Scope 3)</t>
    </r>
  </si>
  <si>
    <r>
      <rPr>
        <sz val="9"/>
        <color rgb="FF000000"/>
        <rFont val="Calibri"/>
      </rPr>
      <t> </t>
    </r>
  </si>
  <si>
    <r>
      <rPr>
        <sz val="9"/>
        <color rgb="FF000000"/>
        <rFont val="Calibri"/>
      </rPr>
      <t> </t>
    </r>
  </si>
  <si>
    <r>
      <rPr>
        <b/>
        <sz val="9"/>
        <color rgb="FF000000"/>
        <rFont val="Calibri"/>
      </rPr>
      <t>Tonnes of CO</t>
    </r>
    <r>
      <rPr>
        <b/>
        <vertAlign val="subscript"/>
        <sz val="9"/>
        <color rgb="FF000000"/>
        <rFont val="Calibri"/>
        <family val="2"/>
      </rPr>
      <t>2</t>
    </r>
    <r>
      <rPr>
        <b/>
        <sz val="9"/>
        <color rgb="FF000000"/>
        <rFont val="Calibri"/>
        <family val="2"/>
      </rPr>
      <t>e</t>
    </r>
  </si>
  <si>
    <r>
      <rPr>
        <b/>
        <sz val="9"/>
        <color rgb="FF000000"/>
        <rFont val="Calibri"/>
      </rPr>
      <t xml:space="preserve"> - </t>
    </r>
  </si>
  <si>
    <r>
      <rPr>
        <sz val="9"/>
        <color rgb="FF000000"/>
        <rFont val="Calibri"/>
      </rPr>
      <t> </t>
    </r>
  </si>
  <si>
    <r>
      <rPr>
        <sz val="9"/>
        <color rgb="FF000000"/>
        <rFont val="Calibri"/>
      </rPr>
      <t> </t>
    </r>
  </si>
  <si>
    <r>
      <rPr>
        <sz val="9"/>
        <color rgb="FF000000"/>
        <rFont val="Calibri"/>
      </rPr>
      <t> </t>
    </r>
  </si>
  <si>
    <r>
      <rPr>
        <b/>
        <sz val="9"/>
        <color rgb="FF000000"/>
        <rFont val="Calibri"/>
      </rPr>
      <t>Other indirect impacts (Scope 3)</t>
    </r>
  </si>
  <si>
    <r>
      <rPr>
        <b/>
        <sz val="9"/>
        <color rgb="FF000000"/>
        <rFont val="Calibri"/>
      </rPr>
      <t>Tonnes of CO</t>
    </r>
    <r>
      <rPr>
        <b/>
        <vertAlign val="subscript"/>
        <sz val="9"/>
        <color rgb="FF000000"/>
        <rFont val="Calibri"/>
        <family val="2"/>
      </rPr>
      <t>2</t>
    </r>
    <r>
      <rPr>
        <b/>
        <sz val="9"/>
        <color rgb="FF000000"/>
        <rFont val="Calibri"/>
        <family val="2"/>
      </rPr>
      <t>e</t>
    </r>
  </si>
  <si>
    <r>
      <rPr>
        <b/>
        <sz val="9"/>
        <color rgb="FF000000"/>
        <rFont val="Calibri"/>
      </rPr>
      <t>Other indirect impacts (Scope 3)</t>
    </r>
  </si>
  <si>
    <r>
      <rPr>
        <b/>
        <sz val="9"/>
        <color rgb="FF000000"/>
        <rFont val="Calibri"/>
      </rPr>
      <t>Tonnes of CO</t>
    </r>
    <r>
      <rPr>
        <b/>
        <vertAlign val="subscript"/>
        <sz val="9"/>
        <color rgb="FF000000"/>
        <rFont val="Calibri"/>
        <family val="2"/>
      </rPr>
      <t>2</t>
    </r>
    <r>
      <rPr>
        <b/>
        <sz val="9"/>
        <color rgb="FF000000"/>
        <rFont val="Calibri"/>
        <family val="2"/>
      </rPr>
      <t>e</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</si>
  <si>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</si>
  <si>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 </t>
    </r>
  </si>
  <si>
    <r>
      <rPr>
        <sz val="9"/>
        <color rgb="FF000000"/>
        <rFont val="Calibri"/>
      </rPr>
      <t xml:space="preserve"> - </t>
    </r>
  </si>
  <si>
    <r>
      <rPr>
        <sz val="9"/>
        <color rgb="FF000000"/>
        <rFont val="Calibri"/>
      </rPr>
      <t xml:space="preserve"> -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</si>
  <si>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</si>
  <si>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</si>
  <si>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</si>
  <si>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</si>
  <si>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</si>
  <si>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</si>
  <si>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</si>
  <si>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</si>
  <si>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</si>
  <si>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</si>
  <si>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</si>
  <si>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</si>
  <si>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</si>
  <si>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1. Purchased goods and services</t>
    </r>
  </si>
  <si>
    <r>
      <rPr>
        <sz val="9"/>
        <color rgb="FF000000"/>
        <rFont val="Calibri"/>
      </rPr>
      <t>DKK</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</si>
  <si>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</si>
  <si>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 xml:space="preserve"> - </t>
    </r>
  </si>
  <si>
    <r>
      <rPr>
        <sz val="9"/>
        <color rgb="FF000000"/>
        <rFont val="Calibri"/>
      </rPr>
      <t xml:space="preserve"> - </t>
    </r>
  </si>
  <si>
    <r>
      <rPr>
        <sz val="9"/>
        <color rgb="FF000000"/>
        <rFont val="Calibri"/>
      </rPr>
      <t xml:space="preserve"> - </t>
    </r>
  </si>
  <si>
    <r>
      <rPr>
        <sz val="9"/>
        <color rgb="FF000000"/>
        <rFont val="Calibri"/>
      </rPr>
      <t> </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</si>
  <si>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</si>
  <si>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 </t>
    </r>
  </si>
  <si>
    <r>
      <rPr>
        <sz val="9"/>
        <color rgb="FF000000"/>
        <rFont val="Calibri"/>
      </rPr>
      <t> </t>
    </r>
  </si>
  <si>
    <r>
      <rPr>
        <i/>
        <sz val="9"/>
        <color rgb="FF000000"/>
        <rFont val="Calibri"/>
      </rPr>
      <t xml:space="preserve">IT products </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</si>
  <si>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</si>
  <si>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1. Purchased goods and services</t>
    </r>
  </si>
  <si>
    <r>
      <rPr>
        <sz val="9"/>
        <color rgb="FF000000"/>
        <rFont val="Calibri"/>
      </rPr>
      <t>DKK</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</si>
  <si>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</si>
  <si>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 xml:space="preserve"> - </t>
    </r>
  </si>
  <si>
    <r>
      <rPr>
        <sz val="9"/>
        <color rgb="FF000000"/>
        <rFont val="Calibri"/>
      </rPr>
      <t xml:space="preserve"> - </t>
    </r>
  </si>
  <si>
    <r>
      <rPr>
        <sz val="9"/>
        <color rgb="FF000000"/>
        <rFont val="Calibri"/>
      </rPr>
      <t xml:space="preserve"> - </t>
    </r>
  </si>
  <si>
    <r>
      <rPr>
        <sz val="9"/>
        <color rgb="FF000000"/>
        <rFont val="Calibri"/>
      </rPr>
      <t> </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</si>
  <si>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</si>
  <si>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 </t>
    </r>
  </si>
  <si>
    <r>
      <rPr>
        <sz val="9"/>
        <color rgb="FF000000"/>
        <rFont val="Calibri"/>
      </rPr>
      <t> </t>
    </r>
  </si>
  <si>
    <r>
      <rPr>
        <i/>
        <sz val="9"/>
        <color rgb="FF000000"/>
        <rFont val="Calibri"/>
      </rPr>
      <t>Stationery</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</si>
  <si>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</si>
  <si>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1. Purchased goods and services</t>
    </r>
  </si>
  <si>
    <r>
      <rPr>
        <sz val="9"/>
        <color rgb="FF000000"/>
        <rFont val="Calibri"/>
      </rPr>
      <t>DKK</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</si>
  <si>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</si>
  <si>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 xml:space="preserve"> - </t>
    </r>
  </si>
  <si>
    <r>
      <rPr>
        <sz val="9"/>
        <color rgb="FF000000"/>
        <rFont val="Calibri"/>
      </rPr>
      <t xml:space="preserve"> - </t>
    </r>
  </si>
  <si>
    <r>
      <rPr>
        <sz val="9"/>
        <color rgb="FF000000"/>
        <rFont val="Calibri"/>
      </rPr>
      <t xml:space="preserve"> - </t>
    </r>
  </si>
  <si>
    <r>
      <rPr>
        <sz val="9"/>
        <color rgb="FF000000"/>
        <rFont val="Calibri"/>
      </rPr>
      <t> </t>
    </r>
  </si>
  <si>
    <r>
      <rPr>
        <sz val="9"/>
        <color rgb="FF000000"/>
        <rFont val="Calibri"/>
      </rPr>
      <t xml:space="preserve"> EXIOBASE v3.3.16b2 (v. 2020 with 2011 data) </t>
    </r>
  </si>
  <si>
    <r>
      <rPr>
        <sz val="9"/>
        <color rgb="FF000000"/>
        <rFont val="Calibri"/>
      </rPr>
      <t xml:space="preserve"> Purchased goods from main supplier </t>
    </r>
  </si>
  <si>
    <r>
      <rPr>
        <sz val="9"/>
        <color rgb="FF000000"/>
        <rFont val="Calibri"/>
      </rPr>
      <t xml:space="preserve"> 1 December to 31 November </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</si>
  <si>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</si>
  <si>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 </t>
    </r>
  </si>
  <si>
    <r>
      <rPr>
        <sz val="9"/>
        <color rgb="FF000000"/>
        <rFont val="Calibri"/>
      </rPr>
      <t> </t>
    </r>
  </si>
  <si>
    <r>
      <rPr>
        <i/>
        <sz val="9"/>
        <color rgb="FF000000"/>
        <rFont val="Calibri"/>
      </rPr>
      <t>Fixtures and equipment</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</si>
  <si>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</si>
  <si>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1. Purchased goods and services</t>
    </r>
  </si>
  <si>
    <r>
      <rPr>
        <sz val="9"/>
        <color rgb="FF000000"/>
        <rFont val="Calibri"/>
      </rPr>
      <t>DKK</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</si>
  <si>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</si>
  <si>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 xml:space="preserve"> - </t>
    </r>
  </si>
  <si>
    <r>
      <rPr>
        <sz val="9"/>
        <color rgb="FF000000"/>
        <rFont val="Calibri"/>
      </rPr>
      <t xml:space="preserve"> - </t>
    </r>
  </si>
  <si>
    <r>
      <rPr>
        <sz val="9"/>
        <color rgb="FF000000"/>
        <rFont val="Calibri"/>
      </rPr>
      <t xml:space="preserve"> - </t>
    </r>
  </si>
  <si>
    <r>
      <rPr>
        <sz val="9"/>
        <color rgb="FF000000"/>
        <rFont val="Calibri"/>
      </rPr>
      <t> </t>
    </r>
  </si>
  <si>
    <r>
      <rPr>
        <sz val="9"/>
        <color rgb="FF000000"/>
        <rFont val="Calibri"/>
      </rPr>
      <t xml:space="preserve"> EXIOBASE v3.3.16b2 (v. 2020 with 2011 data) </t>
    </r>
  </si>
  <si>
    <r>
      <rPr>
        <sz val="9"/>
        <color rgb="FF000000"/>
        <rFont val="Calibri"/>
      </rPr>
      <t xml:space="preserve"> 1 December to 31 November </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</si>
  <si>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</si>
  <si>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 </t>
    </r>
  </si>
  <si>
    <r>
      <rPr>
        <sz val="9"/>
        <color rgb="FF000000"/>
        <rFont val="Calibri"/>
      </rPr>
      <t> </t>
    </r>
  </si>
  <si>
    <r>
      <rPr>
        <i/>
        <sz val="9"/>
        <color rgb="FF000000"/>
        <rFont val="Calibri"/>
      </rPr>
      <t>Cleaning</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</si>
  <si>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</si>
  <si>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family val="2"/>
      </rPr>
      <t xml:space="preserve"> - of which IT services/software</t>
    </r>
  </si>
  <si>
    <r>
      <rPr>
        <sz val="9"/>
        <color rgb="FF000000"/>
        <rFont val="Calibri"/>
      </rPr>
      <t>1. Purchased goods and services</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</si>
  <si>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</si>
  <si>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 xml:space="preserve"> - </t>
    </r>
  </si>
  <si>
    <r>
      <rPr>
        <sz val="9"/>
        <color rgb="FF000000"/>
        <rFont val="Calibri"/>
      </rPr>
      <t xml:space="preserve"> - </t>
    </r>
  </si>
  <si>
    <r>
      <rPr>
        <sz val="9"/>
        <color rgb="FF000000"/>
        <rFont val="Calibri"/>
      </rPr>
      <t xml:space="preserve"> - </t>
    </r>
  </si>
  <si>
    <r>
      <rPr>
        <sz val="9"/>
        <color rgb="FF000000"/>
        <rFont val="Calibri"/>
      </rPr>
      <t> </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</si>
  <si>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</si>
  <si>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 xml:space="preserve">                                        -  </t>
    </r>
  </si>
  <si>
    <r>
      <rPr>
        <sz val="9"/>
        <color rgb="FF000000"/>
        <rFont val="Calibri"/>
      </rPr>
      <t xml:space="preserve">                                        -  </t>
    </r>
  </si>
  <si>
    <r>
      <rPr>
        <sz val="9"/>
        <color rgb="FF000000"/>
        <rFont val="Calibri"/>
      </rPr>
      <t> </t>
    </r>
  </si>
  <si>
    <r>
      <rPr>
        <sz val="9"/>
        <color rgb="FF000000"/>
        <rFont val="Calibri"/>
      </rPr>
      <t> </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</si>
  <si>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</si>
  <si>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family val="2"/>
      </rPr>
      <t xml:space="preserve"> - of which renovation &amp; construction</t>
    </r>
  </si>
  <si>
    <r>
      <rPr>
        <sz val="9"/>
        <color rgb="FF000000"/>
        <rFont val="Calibri"/>
      </rPr>
      <t>1. Purchased goods and services</t>
    </r>
  </si>
  <si>
    <r>
      <rPr>
        <sz val="9"/>
        <color rgb="FF000000"/>
        <rFont val="Calibri"/>
      </rPr>
      <t>DKK</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</si>
  <si>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</si>
  <si>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 xml:space="preserve"> - </t>
    </r>
  </si>
  <si>
    <r>
      <rPr>
        <sz val="9"/>
        <color rgb="FF000000"/>
        <rFont val="Calibri"/>
      </rPr>
      <t xml:space="preserve"> - </t>
    </r>
  </si>
  <si>
    <r>
      <rPr>
        <sz val="9"/>
        <color rgb="FF000000"/>
        <rFont val="Calibri"/>
      </rPr>
      <t xml:space="preserve"> - </t>
    </r>
  </si>
  <si>
    <r>
      <rPr>
        <sz val="9"/>
        <color rgb="FF000000"/>
        <rFont val="Calibri"/>
      </rPr>
      <t> </t>
    </r>
  </si>
  <si>
    <r>
      <rPr>
        <sz val="9"/>
        <color rgb="FF000000"/>
        <rFont val="Calibri"/>
      </rPr>
      <t xml:space="preserve"> EXIOBASE v3.3.16b2 (v. 2020 with 2011 data) </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</si>
  <si>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</si>
  <si>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 xml:space="preserve">                                        -  </t>
    </r>
  </si>
  <si>
    <r>
      <rPr>
        <sz val="9"/>
        <color rgb="FF000000"/>
        <rFont val="Calibri"/>
      </rPr>
      <t xml:space="preserve">                                        -  </t>
    </r>
  </si>
  <si>
    <r>
      <rPr>
        <sz val="9"/>
        <color rgb="FF000000"/>
        <rFont val="Calibri"/>
      </rPr>
      <t> </t>
    </r>
  </si>
  <si>
    <r>
      <rPr>
        <sz val="9"/>
        <color rgb="FF000000"/>
        <rFont val="Calibri"/>
      </rPr>
      <t> </t>
    </r>
  </si>
  <si>
    <r>
      <rPr>
        <sz val="9"/>
        <color rgb="FF000000"/>
        <rFont val="Calibri"/>
      </rPr>
      <t>Renovation &amp; construction</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</si>
  <si>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</si>
  <si>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 xml:space="preserve"> - </t>
    </r>
  </si>
  <si>
    <r>
      <rPr>
        <sz val="9"/>
        <color rgb="FF000000"/>
        <rFont val="Calibri"/>
      </rPr>
      <t xml:space="preserve"> - </t>
    </r>
  </si>
  <si>
    <r>
      <rPr>
        <sz val="9"/>
        <color rgb="FF000000"/>
        <rFont val="Calibri"/>
        <family val="2"/>
      </rPr>
      <t xml:space="preserve"> - of which canteen operations</t>
    </r>
  </si>
  <si>
    <r>
      <rPr>
        <sz val="9"/>
        <color rgb="FF000000"/>
        <rFont val="Calibri"/>
      </rPr>
      <t>1. Purchased goods and services</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</si>
  <si>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</si>
  <si>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 xml:space="preserve"> - </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</si>
  <si>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</si>
  <si>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 Canteen operation</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</si>
  <si>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</si>
  <si>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family val="2"/>
      </rPr>
      <t>Resource management</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</si>
  <si>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</si>
  <si>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 xml:space="preserve"> - </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</si>
  <si>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</si>
  <si>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 Resource management</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</si>
  <si>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</si>
  <si>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 xml:space="preserve"> - </t>
    </r>
  </si>
  <si>
    <r>
      <rPr>
        <sz val="9"/>
        <color rgb="FF000000"/>
        <rFont val="Calibri"/>
      </rPr>
      <t xml:space="preserve"> - </t>
    </r>
  </si>
  <si>
    <r>
      <rPr>
        <sz val="9"/>
        <color rgb="FF000000"/>
        <rFont val="Calibri"/>
      </rPr>
      <t>DKK</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</si>
  <si>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</si>
  <si>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 xml:space="preserve"> - </t>
    </r>
  </si>
  <si>
    <r>
      <rPr>
        <sz val="9"/>
        <color rgb="FF000000"/>
        <rFont val="Calibri"/>
      </rPr>
      <t xml:space="preserve"> 1 December to 31 November </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</si>
  <si>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</si>
  <si>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 </t>
    </r>
  </si>
  <si>
    <r>
      <rPr>
        <sz val="9"/>
        <color rgb="FF000000"/>
        <rFont val="Calibri"/>
      </rPr>
      <t> </t>
    </r>
  </si>
  <si>
    <r>
      <rPr>
        <sz val="9"/>
        <color rgb="FF000000"/>
        <rFont val="Calibri"/>
      </rPr>
      <t>- Public transport &amp; Air travel</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</si>
  <si>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</si>
  <si>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6. Business travel</t>
    </r>
  </si>
  <si>
    <r>
      <rPr>
        <sz val="9"/>
        <color rgb="FF000000"/>
        <rFont val="Calibri"/>
      </rPr>
      <t>km</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</si>
  <si>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</si>
  <si>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 xml:space="preserve"> - </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</si>
  <si>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</si>
  <si>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 </t>
    </r>
  </si>
  <si>
    <r>
      <rPr>
        <sz val="9"/>
        <color rgb="FF000000"/>
        <rFont val="Calibri"/>
      </rPr>
      <t> </t>
    </r>
  </si>
  <si>
    <r>
      <rPr>
        <sz val="9"/>
        <color rgb="FF000000"/>
        <rFont val="Calibri"/>
      </rPr>
      <t>- Travel in private cars during working hours</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</si>
  <si>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</si>
  <si>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 Travel in private cars during working hours</t>
    </r>
  </si>
  <si>
    <r>
      <rPr>
        <sz val="9"/>
        <color rgb="FF000000"/>
        <rFont val="Calibri"/>
      </rPr>
      <t>6. Business travel</t>
    </r>
  </si>
  <si>
    <r>
      <rPr>
        <sz val="9"/>
        <color rgb="FF000000"/>
        <rFont val="Calibri"/>
      </rPr>
      <t>km</t>
    </r>
  </si>
  <si>
    <r>
      <rPr>
        <sz val="9"/>
        <color rgb="FF000000"/>
        <rFont val="Calibri"/>
      </rPr>
      <t>Tonnes of CO</t>
    </r>
    <r>
      <rPr>
        <vertAlign val="subscript"/>
        <sz val="9"/>
        <color rgb="FF000000"/>
        <rFont val="Calibri"/>
      </rPr>
      <t>2</t>
    </r>
    <r>
      <rPr>
        <sz val="11"/>
        <color theme="1"/>
        <rFont val="Calibri"/>
        <family val="2"/>
        <scheme val="minor"/>
      </rPr>
      <t>e</t>
    </r>
  </si>
  <si>
    <r>
      <rPr>
        <sz val="9"/>
        <color rgb="FF000000"/>
        <rFont val="Calibri"/>
      </rPr>
      <t xml:space="preserve"> - </t>
    </r>
  </si>
  <si>
    <r>
      <rPr>
        <b/>
        <sz val="9"/>
        <color theme="1"/>
        <rFont val="Calibri"/>
        <family val="2"/>
        <scheme val="minor"/>
      </rPr>
      <t>%</t>
    </r>
  </si>
  <si>
    <r>
      <rPr>
        <b/>
        <sz val="9"/>
        <color theme="1"/>
        <rFont val="Calibri"/>
        <family val="2"/>
        <scheme val="minor"/>
      </rPr>
      <t>%</t>
    </r>
  </si>
  <si>
    <r>
      <rPr>
        <b/>
        <sz val="9"/>
        <color theme="1"/>
        <rFont val="Calibri"/>
        <family val="2"/>
        <scheme val="minor"/>
      </rPr>
      <t>%</t>
    </r>
  </si>
  <si>
    <r>
      <rPr>
        <b/>
        <sz val="9"/>
        <color theme="1"/>
        <rFont val="Calibri"/>
        <family val="2"/>
        <scheme val="minor"/>
      </rPr>
      <t>%</t>
    </r>
  </si>
  <si>
    <r>
      <rPr>
        <sz val="9"/>
        <color rgb="FF000000"/>
        <rFont val="Calibri"/>
        <family val="2"/>
        <scheme val="minor"/>
      </rPr>
      <t>Detached houses</t>
    </r>
  </si>
  <si>
    <r>
      <rPr>
        <sz val="9"/>
        <color rgb="FF000000"/>
        <rFont val="Calibri"/>
        <family val="2"/>
        <scheme val="minor"/>
      </rPr>
      <t>Agricultural properties</t>
    </r>
  </si>
  <si>
    <r>
      <rPr>
        <sz val="9"/>
        <color rgb="FF000000"/>
        <rFont val="Calibri"/>
        <family val="2"/>
        <scheme val="minor"/>
      </rPr>
      <t>Owner-occupied flats</t>
    </r>
  </si>
  <si>
    <r>
      <rPr>
        <sz val="9"/>
        <color rgb="FF000000"/>
        <rFont val="Calibri"/>
        <family val="2"/>
        <scheme val="minor"/>
      </rPr>
      <t>Cooperative housing</t>
    </r>
  </si>
  <si>
    <r>
      <rPr>
        <sz val="9"/>
        <color rgb="FF000000"/>
        <rFont val="Calibri"/>
        <family val="2"/>
        <scheme val="minor"/>
      </rPr>
      <t>Holiday homes</t>
    </r>
  </si>
  <si>
    <r>
      <rPr>
        <sz val="9"/>
        <color rgb="FF000000"/>
        <rFont val="Calibri"/>
        <family val="2"/>
        <scheme val="minor"/>
      </rPr>
      <t>Allotment huts</t>
    </r>
  </si>
  <si>
    <r>
      <rPr>
        <sz val="9"/>
        <color rgb="FF000000"/>
        <rFont val="Calibri"/>
        <family val="2"/>
        <scheme val="minor"/>
      </rPr>
      <t>Rental properties</t>
    </r>
  </si>
  <si>
    <r>
      <rPr>
        <sz val="9"/>
        <color rgb="FF000000"/>
        <rFont val="Calibri"/>
        <family val="2"/>
        <scheme val="minor"/>
      </rPr>
      <t>Other real property types</t>
    </r>
  </si>
  <si>
    <r>
      <rPr>
        <sz val="9"/>
        <color theme="1"/>
        <rFont val="Calibri"/>
        <family val="2"/>
        <scheme val="minor"/>
      </rPr>
      <t>Car loans (Arbejdernes Landsbank)</t>
    </r>
  </si>
  <si>
    <r>
      <rPr>
        <sz val="9"/>
        <color theme="1"/>
        <rFont val="Calibri"/>
        <family val="2"/>
        <scheme val="minor"/>
      </rPr>
      <t>Business loans (Arbejdernes Landsbank)</t>
    </r>
  </si>
  <si>
    <r>
      <rPr>
        <sz val="9"/>
        <color rgb="FF000000"/>
        <rFont val="Calibri"/>
        <family val="2"/>
        <scheme val="minor"/>
      </rPr>
      <t>Business loans (AL Finans)</t>
    </r>
  </si>
  <si>
    <r>
      <rPr>
        <b/>
        <sz val="9"/>
        <color rgb="FF000000"/>
        <rFont val="Calibri"/>
      </rPr>
      <t>Unit</t>
    </r>
  </si>
  <si>
    <r>
      <rPr>
        <b/>
        <sz val="9"/>
        <color rgb="FF000000"/>
        <rFont val="Calibri"/>
      </rPr>
      <t>General data</t>
    </r>
  </si>
  <si>
    <r>
      <rPr>
        <b/>
        <sz val="9"/>
        <color rgb="FF000000"/>
        <rFont val="Calibri"/>
      </rPr>
      <t>Unit</t>
    </r>
  </si>
  <si>
    <r>
      <rPr>
        <b/>
        <sz val="9"/>
        <color rgb="FF000000"/>
        <rFont val="Calibri"/>
      </rPr>
      <t>Targets</t>
    </r>
  </si>
  <si>
    <r>
      <rPr>
        <b/>
        <sz val="9"/>
        <color rgb="FF000000"/>
        <rFont val="Calibri"/>
      </rPr>
      <t>General data</t>
    </r>
  </si>
  <si>
    <r>
      <rPr>
        <b/>
        <sz val="9"/>
        <color rgb="FF000000"/>
        <rFont val="Calibri"/>
      </rPr>
      <t>Unit</t>
    </r>
  </si>
  <si>
    <r>
      <rPr>
        <b/>
        <sz val="9"/>
        <color rgb="FF000000"/>
        <rFont val="Calibri"/>
      </rPr>
      <t>Targets</t>
    </r>
  </si>
  <si>
    <r>
      <rPr>
        <sz val="9"/>
        <color rgb="FF000000"/>
        <rFont val="Calibri"/>
      </rPr>
      <t> </t>
    </r>
  </si>
  <si>
    <r>
      <rPr>
        <sz val="9"/>
        <color rgb="FF000000"/>
        <rFont val="Calibri"/>
      </rPr>
      <t xml:space="preserve">Area of consumption </t>
    </r>
  </si>
  <si>
    <r>
      <rPr>
        <sz val="9"/>
        <color rgb="FF000000"/>
        <rFont val="Calibri"/>
      </rPr>
      <t>m</t>
    </r>
    <r>
      <rPr>
        <vertAlign val="superscript"/>
        <sz val="9"/>
        <color rgb="FF000000"/>
        <rFont val="Calibri"/>
        <family val="2"/>
      </rPr>
      <t>2</t>
    </r>
  </si>
  <si>
    <r>
      <rPr>
        <sz val="9"/>
        <color rgb="FF000000"/>
        <rFont val="Calibri"/>
      </rPr>
      <t> </t>
    </r>
  </si>
  <si>
    <r>
      <rPr>
        <sz val="9"/>
        <color rgb="FF000000"/>
        <rFont val="Calibri"/>
      </rPr>
      <t xml:space="preserve">Area of consumption </t>
    </r>
  </si>
  <si>
    <r>
      <rPr>
        <sz val="9"/>
        <color rgb="FF000000"/>
        <rFont val="Calibri"/>
      </rPr>
      <t>m</t>
    </r>
    <r>
      <rPr>
        <vertAlign val="superscript"/>
        <sz val="9"/>
        <color rgb="FF000000"/>
        <rFont val="Calibri"/>
        <family val="2"/>
      </rPr>
      <t>2</t>
    </r>
  </si>
  <si>
    <r>
      <rPr>
        <sz val="9"/>
        <color rgb="FF000000"/>
        <rFont val="Calibri"/>
      </rPr>
      <t> </t>
    </r>
  </si>
  <si>
    <r>
      <rPr>
        <b/>
        <sz val="9"/>
        <color rgb="FF000000"/>
        <rFont val="Calibri"/>
      </rPr>
      <t>Data</t>
    </r>
  </si>
  <si>
    <r>
      <rPr>
        <b/>
        <sz val="9"/>
        <color rgb="FF000000"/>
        <rFont val="Calibri"/>
      </rPr>
      <t>Unit</t>
    </r>
  </si>
  <si>
    <r>
      <rPr>
        <b/>
        <sz val="9"/>
        <color rgb="FF000000"/>
        <rFont val="Calibri"/>
      </rPr>
      <t>Targets</t>
    </r>
  </si>
  <si>
    <r>
      <rPr>
        <b/>
        <sz val="9"/>
        <color rgb="FF000000"/>
        <rFont val="Calibri"/>
      </rPr>
      <t>Data</t>
    </r>
  </si>
  <si>
    <r>
      <rPr>
        <b/>
        <sz val="9"/>
        <color rgb="FF000000"/>
        <rFont val="Calibri"/>
      </rPr>
      <t>Unit</t>
    </r>
  </si>
  <si>
    <r>
      <rPr>
        <b/>
        <sz val="9"/>
        <color rgb="FF000000"/>
        <rFont val="Calibri"/>
      </rPr>
      <t>Targets</t>
    </r>
  </si>
  <si>
    <r>
      <rPr>
        <b/>
        <sz val="9"/>
        <color rgb="FF000000"/>
        <rFont val="Calibri"/>
      </rPr>
      <t>Data</t>
    </r>
  </si>
  <si>
    <r>
      <rPr>
        <b/>
        <sz val="9"/>
        <color rgb="FF000000"/>
        <rFont val="Calibri"/>
      </rPr>
      <t>Unit</t>
    </r>
  </si>
  <si>
    <r>
      <rPr>
        <b/>
        <sz val="9"/>
        <color rgb="FF000000"/>
        <rFont val="Calibri"/>
      </rPr>
      <t>Targets</t>
    </r>
  </si>
  <si>
    <r>
      <rPr>
        <sz val="9"/>
        <color rgb="FF000000"/>
        <rFont val="Calibri"/>
      </rPr>
      <t>Electricity consumption per employee</t>
    </r>
  </si>
  <si>
    <r>
      <rPr>
        <sz val="9"/>
        <color rgb="FF000000"/>
        <rFont val="Calibri"/>
      </rPr>
      <t>kWh/FTE</t>
    </r>
  </si>
  <si>
    <r>
      <rPr>
        <sz val="9"/>
        <color rgb="FF000000"/>
        <rFont val="Calibri"/>
      </rPr>
      <t>Electricity consumption per employee</t>
    </r>
  </si>
  <si>
    <r>
      <rPr>
        <sz val="9"/>
        <color rgb="FF000000"/>
        <rFont val="Calibri"/>
      </rPr>
      <t>kWh/FTE</t>
    </r>
  </si>
  <si>
    <r>
      <rPr>
        <sz val="9"/>
        <color rgb="FF000000"/>
        <rFont val="Calibri"/>
      </rPr>
      <t>kWh/FTE</t>
    </r>
  </si>
  <si>
    <r>
      <rPr>
        <sz val="9"/>
        <color rgb="FF000000"/>
        <rFont val="Calibri"/>
      </rPr>
      <t xml:space="preserve">Heating consumption per employee </t>
    </r>
  </si>
  <si>
    <r>
      <rPr>
        <sz val="9"/>
        <color rgb="FF000000"/>
        <rFont val="Calibri"/>
      </rPr>
      <t>kWh/FTE</t>
    </r>
  </si>
  <si>
    <r>
      <rPr>
        <sz val="9"/>
        <color rgb="FF000000"/>
        <rFont val="Calibri"/>
      </rPr>
      <t xml:space="preserve">Heating consumption per employee </t>
    </r>
  </si>
  <si>
    <r>
      <rPr>
        <sz val="9"/>
        <color rgb="FF000000"/>
        <rFont val="Calibri"/>
      </rPr>
      <t>kWh/FTE</t>
    </r>
  </si>
  <si>
    <r>
      <rPr>
        <sz val="9"/>
        <color rgb="FF000000"/>
        <rFont val="Calibri"/>
      </rPr>
      <t>Water consumption per employee</t>
    </r>
  </si>
  <si>
    <r>
      <rPr>
        <sz val="9"/>
        <color rgb="FF000000"/>
        <rFont val="Calibri"/>
      </rPr>
      <t>m</t>
    </r>
    <r>
      <rPr>
        <vertAlign val="superscript"/>
        <sz val="9"/>
        <color rgb="FF000000"/>
        <rFont val="Calibri"/>
      </rPr>
      <t>3</t>
    </r>
    <r>
      <rPr>
        <sz val="9"/>
        <color rgb="FF000000"/>
        <rFont val="Calibri"/>
      </rPr>
      <t>/FTE</t>
    </r>
  </si>
  <si>
    <r>
      <rPr>
        <sz val="9"/>
        <color rgb="FF000000"/>
        <rFont val="Calibri"/>
      </rPr>
      <t>Water consumption per employee</t>
    </r>
  </si>
  <si>
    <r>
      <rPr>
        <sz val="9"/>
        <color rgb="FF000000"/>
        <rFont val="Calibri"/>
      </rPr>
      <t>m</t>
    </r>
    <r>
      <rPr>
        <vertAlign val="superscript"/>
        <sz val="9"/>
        <color rgb="FF000000"/>
        <rFont val="Calibri"/>
      </rPr>
      <t>3</t>
    </r>
    <r>
      <rPr>
        <sz val="9"/>
        <color rgb="FF000000"/>
        <rFont val="Calibri"/>
      </rPr>
      <t>/FTE</t>
    </r>
  </si>
  <si>
    <r>
      <rPr>
        <sz val="9"/>
        <color rgb="FF000000"/>
        <rFont val="Calibri"/>
      </rPr>
      <t>%</t>
    </r>
  </si>
  <si>
    <r>
      <rPr>
        <sz val="9"/>
        <color rgb="FF000000"/>
        <rFont val="Calibri"/>
      </rPr>
      <t>Organic products in the canteen</t>
    </r>
  </si>
  <si>
    <r>
      <rPr>
        <sz val="9"/>
        <color rgb="FF000000"/>
        <rFont val="Calibri"/>
      </rPr>
      <t>%</t>
    </r>
  </si>
  <si>
    <r>
      <rPr>
        <sz val="9"/>
        <color rgb="FF000000"/>
        <rFont val="Calibri"/>
      </rPr>
      <t>-</t>
    </r>
  </si>
  <si>
    <r>
      <rPr>
        <sz val="9"/>
        <color rgb="FF000000"/>
        <rFont val="Calibri"/>
      </rPr>
      <t>Organic products in the canteen</t>
    </r>
  </si>
  <si>
    <r>
      <rPr>
        <sz val="9"/>
        <color rgb="FF000000"/>
        <rFont val="Calibri"/>
      </rPr>
      <t>%</t>
    </r>
  </si>
  <si>
    <r>
      <rPr>
        <sz val="9"/>
        <color rgb="FF000000"/>
        <rFont val="Calibri"/>
      </rPr>
      <t>Climate footprint per meal</t>
    </r>
  </si>
  <si>
    <r>
      <rPr>
        <sz val="9"/>
        <color rgb="FF000000"/>
        <rFont val="Calibri"/>
      </rPr>
      <t>Kg CO</t>
    </r>
    <r>
      <rPr>
        <vertAlign val="subscript"/>
        <sz val="11"/>
        <rFont val="Calibri"/>
      </rPr>
      <t>2</t>
    </r>
    <r>
      <rPr>
        <sz val="11"/>
        <color theme="1"/>
        <rFont val="Calibri"/>
        <family val="2"/>
        <scheme val="minor"/>
      </rPr>
      <t>e/meal</t>
    </r>
  </si>
  <si>
    <r>
      <rPr>
        <sz val="9"/>
        <color rgb="FF000000"/>
        <rFont val="Calibri"/>
      </rPr>
      <t>-</t>
    </r>
  </si>
  <si>
    <r>
      <rPr>
        <sz val="9"/>
        <color rgb="FF000000"/>
        <rFont val="Calibri"/>
      </rPr>
      <t>Climate footprint per meal</t>
    </r>
  </si>
  <si>
    <r>
      <rPr>
        <sz val="9"/>
        <color rgb="FF000000"/>
        <rFont val="Calibri"/>
      </rPr>
      <t>Kg CO</t>
    </r>
    <r>
      <rPr>
        <vertAlign val="subscript"/>
        <sz val="9"/>
        <color rgb="FF000000"/>
        <rFont val="Calibri"/>
        <family val="2"/>
      </rPr>
      <t>2</t>
    </r>
    <r>
      <rPr>
        <sz val="9"/>
        <color rgb="FF000000"/>
        <rFont val="Calibri"/>
        <family val="2"/>
      </rPr>
      <t>e/meal</t>
    </r>
  </si>
  <si>
    <r>
      <rPr>
        <sz val="9"/>
        <color rgb="FF000000"/>
        <rFont val="Calibri"/>
      </rPr>
      <t>%</t>
    </r>
  </si>
  <si>
    <r>
      <rPr>
        <sz val="9"/>
        <color rgb="FF000000"/>
        <rFont val="Calibri"/>
      </rPr>
      <t>Waste source-separation rate</t>
    </r>
  </si>
  <si>
    <r>
      <rPr>
        <sz val="9"/>
        <color rgb="FF000000"/>
        <rFont val="Calibri"/>
      </rPr>
      <t>%</t>
    </r>
  </si>
  <si>
    <r>
      <rPr>
        <sz val="9"/>
        <color rgb="FF000000"/>
        <rFont val="Calibri"/>
      </rPr>
      <t>Waste source-separation rate</t>
    </r>
  </si>
  <si>
    <r>
      <rPr>
        <sz val="9"/>
        <color rgb="FF000000"/>
        <rFont val="Calibri"/>
      </rPr>
      <t>%</t>
    </r>
  </si>
  <si>
    <r>
      <rPr>
        <sz val="9"/>
        <color rgb="FF000000"/>
        <rFont val="Calibri"/>
      </rPr>
      <t>%</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</si>
  <si>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</si>
  <si>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</si>
  <si>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</si>
  <si>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</si>
  <si>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</si>
  <si>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FF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</si>
  <si>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</si>
  <si>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</si>
  <si>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</si>
  <si>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</si>
  <si>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</si>
  <si>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</si>
  <si>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</si>
  <si>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</si>
  <si>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</si>
  <si>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</si>
  <si>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</si>
  <si>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sz val="9"/>
        <color rgb="FF000000"/>
        <rFont val="Calibri"/>
      </rPr>
      <t> </t>
    </r>
  </si>
  <si>
    <r>
      <rPr>
        <b/>
        <sz val="9"/>
        <color rgb="FF000000"/>
        <rFont val="Calibri"/>
      </rPr>
      <t>Unit</t>
    </r>
  </si>
  <si>
    <r>
      <rPr>
        <b/>
        <sz val="9"/>
        <color rgb="FF000000"/>
        <rFont val="Calibri"/>
      </rPr>
      <t>Database</t>
    </r>
  </si>
  <si>
    <r>
      <rPr>
        <b/>
        <sz val="9"/>
        <color rgb="FF000000"/>
        <rFont val="Calibri"/>
      </rPr>
      <t>Unit</t>
    </r>
  </si>
  <si>
    <r>
      <rPr>
        <b/>
        <sz val="9"/>
        <color rgb="FF000000"/>
        <rFont val="Calibri"/>
      </rPr>
      <t>Database</t>
    </r>
  </si>
  <si>
    <r>
      <rPr>
        <b/>
        <sz val="9"/>
        <color rgb="FF000000"/>
        <rFont val="Calibri"/>
      </rPr>
      <t>Unit</t>
    </r>
  </si>
  <si>
    <r>
      <rPr>
        <sz val="9"/>
        <color rgb="FF000000"/>
        <rFont val="Calibri"/>
      </rPr>
      <t>%</t>
    </r>
  </si>
  <si>
    <r>
      <rPr>
        <b/>
        <sz val="9"/>
        <color rgb="FF000000"/>
        <rFont val="Calibri"/>
      </rPr>
      <t>Energy</t>
    </r>
  </si>
  <si>
    <r>
      <rPr>
        <sz val="9"/>
        <color rgb="FF000000"/>
        <rFont val="Calibri"/>
      </rPr>
      <t>Renewable share of electricity consumption</t>
    </r>
  </si>
  <si>
    <r>
      <rPr>
        <sz val="9"/>
        <color rgb="FF000000"/>
        <rFont val="Calibri"/>
      </rPr>
      <t>%</t>
    </r>
  </si>
  <si>
    <r>
      <rPr>
        <b/>
        <sz val="9"/>
        <color rgb="FF000000"/>
        <rFont val="Calibri"/>
      </rPr>
      <t>Energy</t>
    </r>
  </si>
  <si>
    <r>
      <rPr>
        <sz val="9"/>
        <color rgb="FF000000"/>
        <rFont val="Calibri"/>
      </rPr>
      <t>Renewable share of electricity consumption</t>
    </r>
  </si>
  <si>
    <r>
      <rPr>
        <sz val="9"/>
        <color rgb="FF000000"/>
        <rFont val="Calibri"/>
      </rPr>
      <t>%</t>
    </r>
  </si>
  <si>
    <r>
      <rPr>
        <sz val="9"/>
        <color rgb="FF000000"/>
        <rFont val="Calibri"/>
      </rPr>
      <t>MWh</t>
    </r>
  </si>
  <si>
    <r>
      <rPr>
        <sz val="9"/>
        <color rgb="FF000000"/>
        <rFont val="Calibri"/>
      </rPr>
      <t>Own production of electricity</t>
    </r>
  </si>
  <si>
    <r>
      <rPr>
        <sz val="9"/>
        <color rgb="FF000000"/>
        <rFont val="Calibri"/>
      </rPr>
      <t>MWh</t>
    </r>
  </si>
  <si>
    <r>
      <rPr>
        <sz val="9"/>
        <color rgb="FF000000"/>
        <rFont val="Calibri"/>
      </rPr>
      <t xml:space="preserve">                                 -  </t>
    </r>
  </si>
  <si>
    <r>
      <rPr>
        <sz val="9"/>
        <color rgb="FF000000"/>
        <rFont val="Calibri"/>
      </rPr>
      <t>Own production of electricity</t>
    </r>
  </si>
  <si>
    <r>
      <rPr>
        <sz val="9"/>
        <color rgb="FF000000"/>
        <rFont val="Calibri"/>
      </rPr>
      <t>MWh</t>
    </r>
  </si>
  <si>
    <r>
      <rPr>
        <sz val="9"/>
        <color rgb="FF000000"/>
        <rFont val="Calibri"/>
      </rPr>
      <t xml:space="preserve"> - </t>
    </r>
  </si>
  <si>
    <r>
      <rPr>
        <sz val="9"/>
        <color rgb="FF000000"/>
        <rFont val="Calibri"/>
      </rPr>
      <t>MWh</t>
    </r>
  </si>
  <si>
    <r>
      <rPr>
        <sz val="9"/>
        <color rgb="FF000000"/>
        <rFont val="Calibri"/>
      </rPr>
      <t>Electricity consumption from supplier</t>
    </r>
  </si>
  <si>
    <r>
      <rPr>
        <sz val="9"/>
        <color rgb="FF000000"/>
        <rFont val="Calibri"/>
      </rPr>
      <t>MWh</t>
    </r>
  </si>
  <si>
    <r>
      <rPr>
        <sz val="9"/>
        <color rgb="FF000000"/>
        <rFont val="Calibri"/>
      </rPr>
      <t>Electricity consumption from supplier</t>
    </r>
  </si>
  <si>
    <r>
      <rPr>
        <sz val="9"/>
        <color rgb="FF000000"/>
        <rFont val="Calibri"/>
      </rPr>
      <t>MWh</t>
    </r>
  </si>
  <si>
    <r>
      <rPr>
        <sz val="9"/>
        <color rgb="FF000000"/>
        <rFont val="Calibri"/>
      </rPr>
      <t>MWh</t>
    </r>
  </si>
  <si>
    <r>
      <rPr>
        <sz val="9"/>
        <color rgb="FF000000"/>
        <rFont val="Calibri"/>
      </rPr>
      <t>Total electricity consumption</t>
    </r>
  </si>
  <si>
    <r>
      <rPr>
        <sz val="9"/>
        <color rgb="FF000000"/>
        <rFont val="Calibri"/>
      </rPr>
      <t>MWh</t>
    </r>
  </si>
  <si>
    <r>
      <rPr>
        <sz val="9"/>
        <color rgb="FF000000"/>
        <rFont val="Calibri"/>
      </rPr>
      <t>Total electricity consumption</t>
    </r>
  </si>
  <si>
    <r>
      <rPr>
        <sz val="9"/>
        <color rgb="FF000000"/>
        <rFont val="Calibri"/>
      </rPr>
      <t>MWh</t>
    </r>
  </si>
  <si>
    <r>
      <rPr>
        <sz val="9"/>
        <color rgb="FF000000"/>
        <rFont val="Calibri"/>
      </rPr>
      <t>Types of heating consumption</t>
    </r>
  </si>
  <si>
    <r>
      <rPr>
        <sz val="9"/>
        <color rgb="FF000000"/>
        <rFont val="Calibri"/>
      </rPr>
      <t xml:space="preserve">Litres (temporary oil-fired boiler) </t>
    </r>
  </si>
  <si>
    <r>
      <rPr>
        <sz val="9"/>
        <color rgb="FF000000"/>
        <rFont val="Calibri"/>
      </rPr>
      <t xml:space="preserve">                                 -  </t>
    </r>
  </si>
  <si>
    <r>
      <rPr>
        <sz val="9"/>
        <color rgb="FF000000"/>
        <rFont val="Calibri"/>
      </rPr>
      <t xml:space="preserve">                             -      </t>
    </r>
  </si>
  <si>
    <r>
      <rPr>
        <sz val="9"/>
        <color rgb="FF000000"/>
        <rFont val="Calibri"/>
      </rPr>
      <t>Types of heating consumption</t>
    </r>
  </si>
  <si>
    <r>
      <rPr>
        <sz val="9"/>
        <color rgb="FF000000"/>
        <rFont val="Calibri"/>
      </rPr>
      <t xml:space="preserve">Litres (temporary oil-fired boiler) </t>
    </r>
  </si>
  <si>
    <r>
      <rPr>
        <sz val="9"/>
        <color rgb="FF000000"/>
        <rFont val="Calibri"/>
      </rPr>
      <t xml:space="preserve">                                 -  </t>
    </r>
  </si>
  <si>
    <r>
      <rPr>
        <sz val="9"/>
        <color rgb="FF000000"/>
        <rFont val="Calibri"/>
      </rPr>
      <t>m</t>
    </r>
    <r>
      <rPr>
        <vertAlign val="superscript"/>
        <sz val="9"/>
        <color rgb="FF000000"/>
        <rFont val="Calibri"/>
      </rPr>
      <t>3</t>
    </r>
    <r>
      <rPr>
        <sz val="9"/>
        <color rgb="FF000000"/>
        <rFont val="Calibri"/>
      </rPr>
      <t xml:space="preserve"> (natural gas)</t>
    </r>
  </si>
  <si>
    <r>
      <rPr>
        <sz val="9"/>
        <color rgb="FF000000"/>
        <rFont val="Calibri"/>
      </rPr>
      <t xml:space="preserve">                                 -  </t>
    </r>
  </si>
  <si>
    <r>
      <rPr>
        <sz val="9"/>
        <color rgb="FF000000"/>
        <rFont val="Calibri"/>
      </rPr>
      <t xml:space="preserve">                             -      </t>
    </r>
  </si>
  <si>
    <r>
      <rPr>
        <sz val="9"/>
        <color rgb="FF000000"/>
        <rFont val="Calibri"/>
      </rPr>
      <t>m</t>
    </r>
    <r>
      <rPr>
        <vertAlign val="superscript"/>
        <sz val="9"/>
        <color rgb="FF000000"/>
        <rFont val="Calibri"/>
      </rPr>
      <t>3</t>
    </r>
    <r>
      <rPr>
        <sz val="9"/>
        <color rgb="FF000000"/>
        <rFont val="Calibri"/>
      </rPr>
      <t xml:space="preserve"> (natural gas)</t>
    </r>
  </si>
  <si>
    <r>
      <rPr>
        <sz val="9"/>
        <color rgb="FF000000"/>
        <rFont val="Calibri"/>
      </rPr>
      <t xml:space="preserve">                                 -  </t>
    </r>
  </si>
  <si>
    <r>
      <rPr>
        <sz val="9"/>
        <color rgb="FF000000"/>
        <rFont val="Calibri"/>
      </rPr>
      <t>MWh (district heating)</t>
    </r>
  </si>
  <si>
    <r>
      <rPr>
        <sz val="9"/>
        <color rgb="FF000000"/>
        <rFont val="Calibri"/>
      </rPr>
      <t>MWh (district heating)</t>
    </r>
  </si>
  <si>
    <r>
      <rPr>
        <sz val="9"/>
        <color rgb="FF000000"/>
        <rFont val="Calibri"/>
      </rPr>
      <t>MWh</t>
    </r>
  </si>
  <si>
    <r>
      <rPr>
        <sz val="9"/>
        <color rgb="FF000000"/>
        <rFont val="Calibri"/>
      </rPr>
      <t>Total heating consumption</t>
    </r>
  </si>
  <si>
    <r>
      <rPr>
        <sz val="9"/>
        <color rgb="FF000000"/>
        <rFont val="Calibri"/>
      </rPr>
      <t>MWh</t>
    </r>
  </si>
  <si>
    <r>
      <rPr>
        <sz val="9"/>
        <color rgb="FF000000"/>
        <rFont val="Calibri"/>
      </rPr>
      <t>Total heating consumption</t>
    </r>
  </si>
  <si>
    <r>
      <rPr>
        <sz val="9"/>
        <color rgb="FF000000"/>
        <rFont val="Calibri"/>
      </rPr>
      <t>MWh</t>
    </r>
  </si>
  <si>
    <r>
      <rPr>
        <sz val="9"/>
        <color rgb="FF000000"/>
        <rFont val="Calibri"/>
      </rPr>
      <t>MWh</t>
    </r>
  </si>
  <si>
    <r>
      <rPr>
        <sz val="9"/>
        <color rgb="FF000000"/>
        <rFont val="Calibri"/>
      </rPr>
      <t xml:space="preserve">Total energy consumption </t>
    </r>
  </si>
  <si>
    <r>
      <rPr>
        <sz val="9"/>
        <color rgb="FF000000"/>
        <rFont val="Calibri"/>
      </rPr>
      <t>MWh</t>
    </r>
  </si>
  <si>
    <r>
      <rPr>
        <sz val="9"/>
        <color rgb="FF000000"/>
        <rFont val="Calibri"/>
      </rPr>
      <t xml:space="preserve">Total energy consumption </t>
    </r>
  </si>
  <si>
    <r>
      <rPr>
        <sz val="9"/>
        <color rgb="FF000000"/>
        <rFont val="Calibri"/>
      </rPr>
      <t>MWh</t>
    </r>
  </si>
  <si>
    <r>
      <rPr>
        <sz val="9"/>
        <color rgb="FF000000"/>
        <rFont val="Calibri"/>
      </rPr>
      <t>Electricity consumption per employee</t>
    </r>
  </si>
  <si>
    <r>
      <rPr>
        <sz val="9"/>
        <color rgb="FF000000"/>
        <rFont val="Calibri"/>
      </rPr>
      <t>kWh/FTE</t>
    </r>
  </si>
  <si>
    <r>
      <rPr>
        <sz val="9"/>
        <color rgb="FF000000"/>
        <rFont val="Calibri"/>
      </rPr>
      <t>Electricity consumption per employee</t>
    </r>
  </si>
  <si>
    <r>
      <rPr>
        <sz val="9"/>
        <color rgb="FF000000"/>
        <rFont val="Calibri"/>
      </rPr>
      <t>kWh/FTE</t>
    </r>
  </si>
  <si>
    <r>
      <rPr>
        <sz val="9"/>
        <color rgb="FF000000"/>
        <rFont val="Calibri"/>
      </rPr>
      <t>Electricity consumption per employee</t>
    </r>
  </si>
  <si>
    <r>
      <rPr>
        <sz val="9"/>
        <color rgb="FF000000"/>
        <rFont val="Calibri"/>
      </rPr>
      <t>kWh/FTE</t>
    </r>
  </si>
  <si>
    <r>
      <rPr>
        <sz val="9"/>
        <color rgb="FF000000"/>
        <rFont val="Calibri"/>
      </rPr>
      <t>Electricity consumption per square metre</t>
    </r>
  </si>
  <si>
    <r>
      <rPr>
        <sz val="9"/>
        <color rgb="FF000000"/>
        <rFont val="Calibri"/>
      </rPr>
      <t>kWh/m</t>
    </r>
    <r>
      <rPr>
        <vertAlign val="superscript"/>
        <sz val="9"/>
        <color rgb="FF000000"/>
        <rFont val="Calibri"/>
      </rPr>
      <t>2</t>
    </r>
  </si>
  <si>
    <r>
      <rPr>
        <sz val="9"/>
        <color rgb="FF000000"/>
        <rFont val="Calibri"/>
      </rPr>
      <t>Electricity consumption per square metre</t>
    </r>
  </si>
  <si>
    <r>
      <rPr>
        <sz val="9"/>
        <color rgb="FF000000"/>
        <rFont val="Calibri"/>
      </rPr>
      <t>kWh/m</t>
    </r>
    <r>
      <rPr>
        <vertAlign val="superscript"/>
        <sz val="9"/>
        <color rgb="FF000000"/>
        <rFont val="Calibri"/>
      </rPr>
      <t>2</t>
    </r>
  </si>
  <si>
    <r>
      <rPr>
        <sz val="9"/>
        <color rgb="FF000000"/>
        <rFont val="Calibri"/>
      </rPr>
      <t>kWh/FTE</t>
    </r>
  </si>
  <si>
    <r>
      <rPr>
        <sz val="9"/>
        <color rgb="FF000000"/>
        <rFont val="Calibri"/>
      </rPr>
      <t xml:space="preserve">Heating consumption per employee </t>
    </r>
  </si>
  <si>
    <r>
      <rPr>
        <sz val="9"/>
        <color rgb="FF000000"/>
        <rFont val="Calibri"/>
      </rPr>
      <t>kWh/FTE</t>
    </r>
  </si>
  <si>
    <r>
      <rPr>
        <sz val="9"/>
        <color rgb="FF000000"/>
        <rFont val="Calibri"/>
      </rPr>
      <t xml:space="preserve">Heating consumption per employee </t>
    </r>
  </si>
  <si>
    <r>
      <rPr>
        <sz val="9"/>
        <color rgb="FF000000"/>
        <rFont val="Calibri"/>
      </rPr>
      <t>kWh/FTE</t>
    </r>
  </si>
  <si>
    <r>
      <rPr>
        <sz val="9"/>
        <color rgb="FF000000"/>
        <rFont val="Calibri"/>
      </rPr>
      <t>kWh/m</t>
    </r>
    <r>
      <rPr>
        <vertAlign val="superscript"/>
        <sz val="9"/>
        <color rgb="FF000000"/>
        <rFont val="Calibri"/>
      </rPr>
      <t>2</t>
    </r>
  </si>
  <si>
    <r>
      <rPr>
        <sz val="9"/>
        <color rgb="FF000000"/>
        <rFont val="Calibri"/>
      </rPr>
      <t xml:space="preserve">Heating consumption per square metre </t>
    </r>
  </si>
  <si>
    <r>
      <rPr>
        <sz val="9"/>
        <color rgb="FF000000"/>
        <rFont val="Calibri"/>
      </rPr>
      <t>kWh/m</t>
    </r>
    <r>
      <rPr>
        <vertAlign val="superscript"/>
        <sz val="9"/>
        <color rgb="FF000000"/>
        <rFont val="Calibri"/>
      </rPr>
      <t>2</t>
    </r>
  </si>
  <si>
    <r>
      <rPr>
        <sz val="9"/>
        <color rgb="FF000000"/>
        <rFont val="Calibri"/>
      </rPr>
      <t xml:space="preserve">Heating consumption per square metre </t>
    </r>
  </si>
  <si>
    <r>
      <rPr>
        <sz val="9"/>
        <color rgb="FF000000"/>
        <rFont val="Calibri"/>
      </rPr>
      <t>kWh/m</t>
    </r>
    <r>
      <rPr>
        <vertAlign val="superscript"/>
        <sz val="9"/>
        <color rgb="FF000000"/>
        <rFont val="Calibri"/>
      </rPr>
      <t>2</t>
    </r>
  </si>
  <si>
    <r>
      <rPr>
        <sz val="9"/>
        <color rgb="FF000000"/>
        <rFont val="Calibri"/>
      </rPr>
      <t>Energy consumption per employee</t>
    </r>
  </si>
  <si>
    <r>
      <rPr>
        <sz val="9"/>
        <color rgb="FF000000"/>
        <rFont val="Calibri"/>
      </rPr>
      <t xml:space="preserve"> kWh/FTE</t>
    </r>
  </si>
  <si>
    <r>
      <rPr>
        <sz val="9"/>
        <color rgb="FF000000"/>
        <rFont val="Calibri"/>
      </rPr>
      <t> </t>
    </r>
  </si>
  <si>
    <r>
      <rPr>
        <sz val="9"/>
        <color rgb="FF000000"/>
        <rFont val="Calibri"/>
      </rPr>
      <t>Energy consumption per employee</t>
    </r>
  </si>
  <si>
    <r>
      <rPr>
        <sz val="9"/>
        <color rgb="FF000000"/>
        <rFont val="Calibri"/>
      </rPr>
      <t xml:space="preserve"> kWh/FTE</t>
    </r>
  </si>
  <si>
    <r>
      <rPr>
        <sz val="9"/>
        <color rgb="FF000000"/>
        <rFont val="Calibri"/>
      </rPr>
      <t>kWh/m</t>
    </r>
    <r>
      <rPr>
        <vertAlign val="superscript"/>
        <sz val="9"/>
        <color rgb="FF000000"/>
        <rFont val="Calibri"/>
      </rPr>
      <t>2</t>
    </r>
  </si>
  <si>
    <r>
      <rPr>
        <sz val="9"/>
        <color rgb="FF000000"/>
        <rFont val="Calibri"/>
      </rPr>
      <t>Energy consumption per square metre</t>
    </r>
  </si>
  <si>
    <r>
      <rPr>
        <sz val="9"/>
        <color rgb="FF000000"/>
        <rFont val="Calibri"/>
      </rPr>
      <t>kWh/m</t>
    </r>
    <r>
      <rPr>
        <vertAlign val="superscript"/>
        <sz val="9"/>
        <color rgb="FF000000"/>
        <rFont val="Calibri"/>
      </rPr>
      <t>2</t>
    </r>
  </si>
  <si>
    <r>
      <rPr>
        <sz val="9"/>
        <color rgb="FF000000"/>
        <rFont val="Calibri"/>
      </rPr>
      <t>Energy consumption per square metre</t>
    </r>
  </si>
  <si>
    <r>
      <rPr>
        <sz val="9"/>
        <color rgb="FF000000"/>
        <rFont val="Calibri"/>
      </rPr>
      <t>kWh/m</t>
    </r>
    <r>
      <rPr>
        <vertAlign val="superscript"/>
        <sz val="9"/>
        <color rgb="FF000000"/>
        <rFont val="Calibri"/>
      </rPr>
      <t>2</t>
    </r>
  </si>
  <si>
    <r>
      <rPr>
        <b/>
        <sz val="9"/>
        <color rgb="FF000000"/>
        <rFont val="Calibri"/>
      </rPr>
      <t>Transport</t>
    </r>
  </si>
  <si>
    <r>
      <rPr>
        <sz val="9"/>
        <color rgb="FF000000"/>
        <rFont val="Calibri"/>
      </rPr>
      <t>Vehicle types in the AL vehicle fleet</t>
    </r>
  </si>
  <si>
    <r>
      <rPr>
        <sz val="9"/>
        <color rgb="FF000000"/>
        <rFont val="Calibri"/>
      </rPr>
      <t xml:space="preserve">% </t>
    </r>
  </si>
  <si>
    <r>
      <rPr>
        <b/>
        <sz val="9"/>
        <color rgb="FF000000"/>
        <rFont val="Calibri"/>
      </rPr>
      <t>Transport</t>
    </r>
  </si>
  <si>
    <r>
      <rPr>
        <sz val="9"/>
        <color rgb="FF000000"/>
        <rFont val="Calibri"/>
      </rPr>
      <t>Vehicle types in the AL vehicle fleet</t>
    </r>
  </si>
  <si>
    <r>
      <rPr>
        <sz val="9"/>
        <color rgb="FF000000"/>
        <rFont val="Calibri"/>
      </rPr>
      <t xml:space="preserve">% </t>
    </r>
  </si>
  <si>
    <r>
      <rPr>
        <sz val="9"/>
        <color rgb="FF000000"/>
        <rFont val="Calibri"/>
      </rPr>
      <t xml:space="preserve">% </t>
    </r>
  </si>
  <si>
    <r>
      <rPr>
        <sz val="9"/>
        <color rgb="FF000000"/>
        <rFont val="Calibri"/>
      </rPr>
      <t xml:space="preserve">% </t>
    </r>
  </si>
  <si>
    <r>
      <rPr>
        <sz val="9"/>
        <color rgb="FF000000"/>
        <rFont val="Calibri"/>
      </rPr>
      <t xml:space="preserve">% </t>
    </r>
  </si>
  <si>
    <r>
      <rPr>
        <sz val="9"/>
        <color rgb="FF000000"/>
        <rFont val="Calibri"/>
      </rPr>
      <t xml:space="preserve">% </t>
    </r>
  </si>
  <si>
    <r>
      <rPr>
        <sz val="9"/>
        <color rgb="FF000000"/>
        <rFont val="Calibri"/>
      </rPr>
      <t xml:space="preserve">% </t>
    </r>
  </si>
  <si>
    <r>
      <rPr>
        <sz val="9"/>
        <color rgb="FF000000"/>
        <rFont val="Calibri"/>
      </rPr>
      <t xml:space="preserve">% </t>
    </r>
  </si>
  <si>
    <r>
      <rPr>
        <sz val="9"/>
        <color rgb="FF000000"/>
        <rFont val="Calibri"/>
      </rPr>
      <t xml:space="preserve">% </t>
    </r>
  </si>
  <si>
    <r>
      <rPr>
        <sz val="9"/>
        <color rgb="FF000000"/>
        <rFont val="Calibri"/>
      </rPr>
      <t xml:space="preserve">% </t>
    </r>
  </si>
  <si>
    <r>
      <rPr>
        <sz val="9"/>
        <color rgb="FF000000"/>
        <rFont val="Calibri"/>
      </rPr>
      <t xml:space="preserve">% </t>
    </r>
  </si>
  <si>
    <r>
      <rPr>
        <sz val="9"/>
        <color rgb="FF000000"/>
        <rFont val="Calibri"/>
      </rPr>
      <t>km</t>
    </r>
  </si>
  <si>
    <r>
      <rPr>
        <sz val="9"/>
        <rFont val="Calibri"/>
      </rPr>
      <t>Public transport</t>
    </r>
  </si>
  <si>
    <r>
      <rPr>
        <sz val="9"/>
        <color rgb="FF000000"/>
        <rFont val="Calibri"/>
      </rPr>
      <t>km</t>
    </r>
  </si>
  <si>
    <r>
      <rPr>
        <sz val="9"/>
        <color rgb="FF000000"/>
        <rFont val="Calibri"/>
      </rPr>
      <t xml:space="preserve">                                 -  </t>
    </r>
  </si>
  <si>
    <r>
      <rPr>
        <sz val="9"/>
        <color rgb="FF000000"/>
        <rFont val="Calibri"/>
      </rPr>
      <t> </t>
    </r>
  </si>
  <si>
    <r>
      <rPr>
        <sz val="9"/>
        <rFont val="Calibri"/>
      </rPr>
      <t>Public transport</t>
    </r>
  </si>
  <si>
    <r>
      <rPr>
        <sz val="9"/>
        <color rgb="FF000000"/>
        <rFont val="Calibri"/>
      </rPr>
      <t>km</t>
    </r>
  </si>
  <si>
    <r>
      <rPr>
        <sz val="9"/>
        <color rgb="FF000000"/>
        <rFont val="Calibri"/>
      </rPr>
      <t>-</t>
    </r>
  </si>
  <si>
    <r>
      <rPr>
        <sz val="9"/>
        <color rgb="FF000000"/>
        <rFont val="Calibri"/>
      </rPr>
      <t>km</t>
    </r>
  </si>
  <si>
    <r>
      <rPr>
        <sz val="9"/>
        <color rgb="FF000000"/>
        <rFont val="Calibri"/>
      </rPr>
      <t>Air travel</t>
    </r>
  </si>
  <si>
    <r>
      <rPr>
        <sz val="9"/>
        <color rgb="FF000000"/>
        <rFont val="Calibri"/>
      </rPr>
      <t>km</t>
    </r>
  </si>
  <si>
    <r>
      <rPr>
        <sz val="9"/>
        <color rgb="FF000000"/>
        <rFont val="Calibri"/>
      </rPr>
      <t> </t>
    </r>
  </si>
  <si>
    <r>
      <rPr>
        <sz val="9"/>
        <color rgb="FF000000"/>
        <rFont val="Calibri"/>
      </rPr>
      <t>Air travel</t>
    </r>
  </si>
  <si>
    <r>
      <rPr>
        <sz val="9"/>
        <color rgb="FF000000"/>
        <rFont val="Calibri"/>
      </rPr>
      <t>km</t>
    </r>
  </si>
  <si>
    <r>
      <rPr>
        <sz val="9"/>
        <color rgb="FF000000"/>
        <rFont val="Calibri"/>
      </rPr>
      <t>-</t>
    </r>
  </si>
  <si>
    <r>
      <rPr>
        <sz val="9"/>
        <color rgb="FF000000"/>
        <rFont val="Calibri"/>
      </rPr>
      <t>km</t>
    </r>
  </si>
  <si>
    <r>
      <rPr>
        <sz val="9"/>
        <color rgb="FF000000"/>
        <rFont val="Calibri"/>
      </rPr>
      <t>Car transport</t>
    </r>
  </si>
  <si>
    <r>
      <rPr>
        <sz val="9"/>
        <color rgb="FF000000"/>
        <rFont val="Calibri"/>
      </rPr>
      <t>km</t>
    </r>
  </si>
  <si>
    <r>
      <rPr>
        <sz val="9"/>
        <color rgb="FF000000"/>
        <rFont val="Calibri"/>
      </rPr>
      <t> </t>
    </r>
  </si>
  <si>
    <r>
      <rPr>
        <sz val="9"/>
        <color rgb="FF000000"/>
        <rFont val="Calibri"/>
      </rPr>
      <t>Car transport</t>
    </r>
  </si>
  <si>
    <r>
      <rPr>
        <sz val="9"/>
        <color rgb="FF000000"/>
        <rFont val="Calibri"/>
      </rPr>
      <t>km</t>
    </r>
  </si>
  <si>
    <r>
      <rPr>
        <sz val="9"/>
        <color rgb="FF000000"/>
        <rFont val="Calibri"/>
      </rPr>
      <t>%</t>
    </r>
  </si>
  <si>
    <r>
      <rPr>
        <sz val="9"/>
        <color rgb="FF000000"/>
        <rFont val="Calibri"/>
      </rPr>
      <t> </t>
    </r>
  </si>
  <si>
    <r>
      <rPr>
        <sz val="9"/>
        <color rgb="FF000000"/>
        <rFont val="Calibri"/>
      </rPr>
      <t>Car transport per branch</t>
    </r>
  </si>
  <si>
    <r>
      <rPr>
        <sz val="9"/>
        <color rgb="FF000000"/>
        <rFont val="Calibri"/>
      </rPr>
      <t>km/branch</t>
    </r>
  </si>
  <si>
    <r>
      <rPr>
        <sz val="9"/>
        <color rgb="FF000000"/>
        <rFont val="Calibri"/>
      </rPr>
      <t>Bicycles, 5 business travel cards (</t>
    </r>
    <r>
      <rPr>
        <i/>
        <sz val="9"/>
        <color rgb="FF000000"/>
        <rFont val="Calibri"/>
      </rPr>
      <t>Rejsekort Corporate</t>
    </r>
    <r>
      <rPr>
        <sz val="9"/>
        <color rgb="FF000000"/>
        <rFont val="Calibri"/>
      </rPr>
      <t>), 241</t>
    </r>
  </si>
  <si>
    <r>
      <rPr>
        <sz val="9"/>
        <color rgb="FF000000"/>
        <rFont val="Calibri"/>
      </rPr>
      <t>Average emissions per kilometre travelled in AL vehicle fleet</t>
    </r>
  </si>
  <si>
    <r>
      <rPr>
        <sz val="9"/>
        <color rgb="FF000000"/>
        <rFont val="Calibri"/>
      </rPr>
      <t> </t>
    </r>
  </si>
  <si>
    <r>
      <rPr>
        <sz val="9"/>
        <color rgb="FF000000"/>
        <rFont val="Calibri"/>
      </rPr>
      <t>Shared transport (bicycles, electric bikes, electric cars &amp; business travel cards (</t>
    </r>
    <r>
      <rPr>
        <i/>
        <sz val="9"/>
        <color rgb="FF000000"/>
        <rFont val="Calibri"/>
      </rPr>
      <t>Rejsekort Corporate</t>
    </r>
    <r>
      <rPr>
        <sz val="9"/>
        <color rgb="FF000000"/>
        <rFont val="Calibri"/>
      </rPr>
      <t>)</t>
    </r>
  </si>
  <si>
    <r>
      <rPr>
        <sz val="9"/>
        <color rgb="FF000000"/>
        <rFont val="Calibri"/>
      </rPr>
      <t>Number</t>
    </r>
  </si>
  <si>
    <r>
      <rPr>
        <sz val="9"/>
        <color rgb="FF000000"/>
        <rFont val="Calibri"/>
      </rPr>
      <t xml:space="preserve">                                 -  </t>
    </r>
  </si>
  <si>
    <r>
      <rPr>
        <sz val="9"/>
        <color rgb="FF000000"/>
        <rFont val="Calibri"/>
      </rPr>
      <t>Hybrid and electric cars in internal vehicle fleet</t>
    </r>
  </si>
  <si>
    <r>
      <rPr>
        <sz val="9"/>
        <color rgb="FF000000"/>
        <rFont val="Calibri"/>
      </rPr>
      <t>%</t>
    </r>
  </si>
  <si>
    <r>
      <rPr>
        <sz val="9"/>
        <color rgb="FF000000"/>
        <rFont val="Calibri"/>
      </rPr>
      <t>Organic products in the canteen</t>
    </r>
  </si>
  <si>
    <r>
      <rPr>
        <sz val="9"/>
        <color rgb="FF000000"/>
        <rFont val="Calibri"/>
      </rPr>
      <t>%</t>
    </r>
  </si>
  <si>
    <r>
      <rPr>
        <sz val="9"/>
        <color rgb="FF000000"/>
        <rFont val="Calibri"/>
      </rPr>
      <t>Hybrid and electric cars in internal vehicle fleet</t>
    </r>
  </si>
  <si>
    <r>
      <rPr>
        <sz val="9"/>
        <color rgb="FF000000"/>
        <rFont val="Calibri"/>
      </rPr>
      <t>%</t>
    </r>
  </si>
  <si>
    <r>
      <rPr>
        <sz val="9"/>
        <color rgb="FF000000"/>
        <rFont val="Calibri"/>
      </rPr>
      <t>Average emissions per kilometre travelled in AL vehicle fleet</t>
    </r>
  </si>
  <si>
    <r>
      <rPr>
        <sz val="9"/>
        <color rgb="FF000000"/>
        <rFont val="Calibri"/>
      </rPr>
      <t>gram CO</t>
    </r>
    <r>
      <rPr>
        <vertAlign val="subscript"/>
        <sz val="9"/>
        <color rgb="FF000000"/>
        <rFont val="Calibri"/>
        <family val="2"/>
      </rPr>
      <t>2</t>
    </r>
    <r>
      <rPr>
        <sz val="9"/>
        <color rgb="FF000000"/>
        <rFont val="Calibri"/>
        <family val="2"/>
      </rPr>
      <t>e/km</t>
    </r>
  </si>
  <si>
    <r>
      <rPr>
        <sz val="9"/>
        <color rgb="FF000000"/>
        <rFont val="Calibri"/>
      </rPr>
      <t>%</t>
    </r>
  </si>
  <si>
    <r>
      <rPr>
        <sz val="9"/>
        <color rgb="FF000000"/>
        <rFont val="Calibri"/>
      </rPr>
      <t>Average emissions per kilometre travelled in AL vehicle fleet</t>
    </r>
  </si>
  <si>
    <r>
      <rPr>
        <sz val="9"/>
        <color rgb="FF000000"/>
        <rFont val="Calibri"/>
      </rPr>
      <t>gram CO</t>
    </r>
    <r>
      <rPr>
        <vertAlign val="subscript"/>
        <sz val="9"/>
        <color rgb="FF000000"/>
        <rFont val="Calibri"/>
        <family val="2"/>
      </rPr>
      <t>2</t>
    </r>
    <r>
      <rPr>
        <sz val="9"/>
        <color rgb="FF000000"/>
        <rFont val="Calibri"/>
        <family val="2"/>
      </rPr>
      <t>e/km</t>
    </r>
  </si>
  <si>
    <r>
      <rPr>
        <b/>
        <sz val="9"/>
        <color rgb="FF000000"/>
        <rFont val="Calibri"/>
      </rPr>
      <t>Food</t>
    </r>
  </si>
  <si>
    <r>
      <rPr>
        <sz val="9"/>
        <color rgb="FF000000"/>
        <rFont val="Calibri"/>
      </rPr>
      <t>Organic products in the canteen</t>
    </r>
  </si>
  <si>
    <r>
      <rPr>
        <sz val="9"/>
        <color rgb="FF000000"/>
        <rFont val="Calibri"/>
      </rPr>
      <t>%</t>
    </r>
  </si>
  <si>
    <r>
      <rPr>
        <sz val="9"/>
        <color rgb="FF000000"/>
        <rFont val="Calibri"/>
      </rPr>
      <t>Climate footprint per meal</t>
    </r>
  </si>
  <si>
    <r>
      <rPr>
        <sz val="9"/>
        <color rgb="FF000000"/>
        <rFont val="Calibri"/>
      </rPr>
      <t>Kg CO</t>
    </r>
    <r>
      <rPr>
        <vertAlign val="subscript"/>
        <sz val="9"/>
        <color rgb="FF000000"/>
        <rFont val="Calibri"/>
        <family val="2"/>
      </rPr>
      <t>2</t>
    </r>
    <r>
      <rPr>
        <sz val="9"/>
        <color rgb="FF000000"/>
        <rFont val="Calibri"/>
        <family val="2"/>
      </rPr>
      <t>e/meal</t>
    </r>
  </si>
  <si>
    <r>
      <rPr>
        <sz val="9"/>
        <color rgb="FF000000"/>
        <rFont val="Calibri"/>
      </rPr>
      <t xml:space="preserve">                                 -  </t>
    </r>
  </si>
  <si>
    <r>
      <rPr>
        <b/>
        <sz val="9"/>
        <color rgb="FF000000"/>
        <rFont val="Calibri"/>
      </rPr>
      <t>Resource management</t>
    </r>
  </si>
  <si>
    <r>
      <rPr>
        <sz val="9"/>
        <color rgb="FF000000"/>
        <rFont val="Calibri"/>
      </rPr>
      <t>Resource management</t>
    </r>
  </si>
  <si>
    <r>
      <rPr>
        <sz val="9"/>
        <color rgb="FF000000"/>
        <rFont val="Calibri"/>
      </rPr>
      <t>Food consumption</t>
    </r>
  </si>
  <si>
    <r>
      <rPr>
        <sz val="9"/>
        <color rgb="FF000000"/>
        <rFont val="Calibri"/>
      </rPr>
      <t>%</t>
    </r>
  </si>
  <si>
    <r>
      <rPr>
        <sz val="9"/>
        <color rgb="FF000000"/>
        <rFont val="Calibri"/>
      </rPr>
      <t>%</t>
    </r>
  </si>
  <si>
    <r>
      <rPr>
        <sz val="9"/>
        <color rgb="FF000000"/>
        <rFont val="Calibri"/>
      </rPr>
      <t>%</t>
    </r>
  </si>
  <si>
    <r>
      <rPr>
        <sz val="9"/>
        <color rgb="FF000000"/>
        <rFont val="Calibri"/>
      </rPr>
      <t>Climate footprint per meal</t>
    </r>
  </si>
  <si>
    <r>
      <rPr>
        <sz val="9"/>
        <color rgb="FF000000"/>
        <rFont val="Calibri"/>
      </rPr>
      <t>Kg CO</t>
    </r>
    <r>
      <rPr>
        <vertAlign val="subscript"/>
        <sz val="9"/>
        <color rgb="FF000000"/>
        <rFont val="Calibri"/>
        <family val="2"/>
      </rPr>
      <t>2</t>
    </r>
    <r>
      <rPr>
        <sz val="9"/>
        <color rgb="FF000000"/>
        <rFont val="Calibri"/>
        <family val="2"/>
      </rPr>
      <t>e/meal</t>
    </r>
  </si>
  <si>
    <r>
      <rPr>
        <b/>
        <sz val="9"/>
        <color rgb="FF000000"/>
        <rFont val="Calibri"/>
      </rPr>
      <t>Resource management</t>
    </r>
  </si>
  <si>
    <r>
      <rPr>
        <sz val="9"/>
        <color rgb="FF000000"/>
        <rFont val="Calibri"/>
      </rPr>
      <t>Resource management</t>
    </r>
  </si>
  <si>
    <r>
      <rPr>
        <sz val="9"/>
        <color rgb="FF000000"/>
        <rFont val="Calibri"/>
      </rPr>
      <t>Tonnes</t>
    </r>
  </si>
  <si>
    <r>
      <rPr>
        <sz val="9"/>
        <color rgb="FF000000"/>
        <rFont val="Calibri"/>
      </rPr>
      <t>Climate footprint distribution by food categories</t>
    </r>
  </si>
  <si>
    <r>
      <rPr>
        <sz val="9"/>
        <color rgb="FF000000"/>
        <rFont val="Calibri"/>
      </rPr>
      <t>%</t>
    </r>
  </si>
  <si>
    <r>
      <rPr>
        <sz val="9"/>
        <color rgb="FF000000"/>
        <rFont val="Calibri"/>
      </rPr>
      <t>Waste source-separation rate</t>
    </r>
  </si>
  <si>
    <r>
      <rPr>
        <sz val="9"/>
        <color rgb="FF000000"/>
        <rFont val="Calibri"/>
      </rPr>
      <t>%</t>
    </r>
  </si>
  <si>
    <r>
      <rPr>
        <sz val="9"/>
        <color rgb="FF000000"/>
        <rFont val="Calibri"/>
      </rPr>
      <t>Water</t>
    </r>
  </si>
  <si>
    <r>
      <rPr>
        <b/>
        <sz val="9"/>
        <rFont val="Calibri"/>
      </rPr>
      <t>Purchases</t>
    </r>
  </si>
  <si>
    <r>
      <rPr>
        <sz val="9"/>
        <color rgb="FF000000"/>
        <rFont val="Calibri"/>
      </rPr>
      <t>%</t>
    </r>
  </si>
  <si>
    <r>
      <rPr>
        <sz val="9"/>
        <color rgb="FF000000"/>
        <rFont val="Calibri"/>
      </rPr>
      <t>Resources per employee</t>
    </r>
  </si>
  <si>
    <r>
      <rPr>
        <sz val="9"/>
        <color rgb="FF000000"/>
        <rFont val="Calibri"/>
      </rPr>
      <t>kg/FTE</t>
    </r>
  </si>
  <si>
    <r>
      <rPr>
        <sz val="9"/>
        <color rgb="FF000000"/>
        <rFont val="Calibri"/>
      </rPr>
      <t>%</t>
    </r>
  </si>
  <si>
    <r>
      <rPr>
        <b/>
        <sz val="9"/>
        <rFont val="Calibri"/>
      </rPr>
      <t>Water</t>
    </r>
  </si>
  <si>
    <r>
      <rPr>
        <sz val="9"/>
        <color rgb="FF000000"/>
        <rFont val="Calibri"/>
      </rPr>
      <t>Water</t>
    </r>
  </si>
  <si>
    <r>
      <rPr>
        <sz val="9"/>
        <color rgb="FF000000"/>
        <rFont val="Calibri"/>
      </rPr>
      <t>m</t>
    </r>
    <r>
      <rPr>
        <vertAlign val="superscript"/>
        <sz val="9"/>
        <color rgb="FF000000"/>
        <rFont val="Calibri"/>
      </rPr>
      <t>3</t>
    </r>
  </si>
  <si>
    <r>
      <rPr>
        <sz val="9"/>
        <color rgb="FF000000"/>
        <rFont val="Calibri"/>
      </rPr>
      <t>Water consumption per employee</t>
    </r>
  </si>
  <si>
    <r>
      <rPr>
        <sz val="9"/>
        <color rgb="FF000000"/>
        <rFont val="Calibri"/>
      </rPr>
      <t>m</t>
    </r>
    <r>
      <rPr>
        <vertAlign val="superscript"/>
        <sz val="9"/>
        <color rgb="FF000000"/>
        <rFont val="Calibri"/>
      </rPr>
      <t>3</t>
    </r>
    <r>
      <rPr>
        <sz val="9"/>
        <color rgb="FF000000"/>
        <rFont val="Calibri"/>
      </rPr>
      <t>/FTE</t>
    </r>
  </si>
  <si>
    <r>
      <rPr>
        <sz val="9"/>
        <color rgb="FF000000"/>
        <rFont val="Calibri"/>
      </rPr>
      <t>Water consumption per square metre</t>
    </r>
  </si>
  <si>
    <r>
      <rPr>
        <sz val="9"/>
        <color rgb="FF000000"/>
        <rFont val="Calibri"/>
      </rPr>
      <t>m</t>
    </r>
    <r>
      <rPr>
        <vertAlign val="superscript"/>
        <sz val="9"/>
        <color rgb="FF000000"/>
        <rFont val="Calibri"/>
      </rPr>
      <t>3</t>
    </r>
    <r>
      <rPr>
        <sz val="9"/>
        <color rgb="FF000000"/>
        <rFont val="Calibri"/>
      </rPr>
      <t>/m</t>
    </r>
    <r>
      <rPr>
        <vertAlign val="superscript"/>
        <sz val="9"/>
        <color rgb="FF000000"/>
        <rFont val="Calibri"/>
      </rPr>
      <t>2</t>
    </r>
  </si>
  <si>
    <r>
      <rPr>
        <sz val="9"/>
        <color rgb="FF000000"/>
        <rFont val="Calibri"/>
      </rPr>
      <t>tCO</t>
    </r>
    <r>
      <rPr>
        <vertAlign val="subscript"/>
        <sz val="9"/>
        <color rgb="FF000000"/>
        <rFont val="Calibri"/>
        <family val="2"/>
      </rPr>
      <t>2</t>
    </r>
    <r>
      <rPr>
        <sz val="9"/>
        <color rgb="FF000000"/>
        <rFont val="Calibri"/>
        <family val="2"/>
      </rPr>
      <t>e</t>
    </r>
  </si>
  <si>
    <r>
      <rPr>
        <sz val="9"/>
        <color rgb="FF000000"/>
        <rFont val="Calibri"/>
      </rPr>
      <t xml:space="preserve">                                 -  </t>
    </r>
  </si>
  <si>
    <r>
      <rPr>
        <sz val="9"/>
        <color rgb="FF000000"/>
        <rFont val="Calibri"/>
      </rPr>
      <t>Water consumption per employee</t>
    </r>
  </si>
  <si>
    <r>
      <rPr>
        <sz val="9"/>
        <color rgb="FF000000"/>
        <rFont val="Calibri"/>
      </rPr>
      <t>m</t>
    </r>
    <r>
      <rPr>
        <vertAlign val="superscript"/>
        <sz val="9"/>
        <color rgb="FF000000"/>
        <rFont val="Calibri"/>
      </rPr>
      <t>3</t>
    </r>
    <r>
      <rPr>
        <sz val="9"/>
        <color rgb="FF000000"/>
        <rFont val="Calibri"/>
      </rPr>
      <t>/FTE</t>
    </r>
  </si>
  <si>
    <r>
      <rPr>
        <b/>
        <sz val="9"/>
        <color rgb="FF000000"/>
        <rFont val="Calibri"/>
      </rPr>
      <t>Resource management</t>
    </r>
  </si>
  <si>
    <r>
      <rPr>
        <sz val="9"/>
        <color rgb="FF000000"/>
        <rFont val="Calibri"/>
      </rPr>
      <t>Resource management</t>
    </r>
  </si>
  <si>
    <r>
      <rPr>
        <sz val="9"/>
        <color rgb="FF000000"/>
        <rFont val="Calibri"/>
      </rPr>
      <t>Tonnes</t>
    </r>
  </si>
  <si>
    <r>
      <rPr>
        <sz val="9"/>
        <color rgb="FF000000"/>
        <rFont val="Calibri"/>
      </rPr>
      <t>Waste source-separation rate</t>
    </r>
  </si>
  <si>
    <r>
      <rPr>
        <sz val="9"/>
        <color rgb="FF000000"/>
        <rFont val="Calibri"/>
      </rPr>
      <t>%</t>
    </r>
  </si>
  <si>
    <r>
      <rPr>
        <sz val="9"/>
        <color rgb="FF000000"/>
        <rFont val="Calibri"/>
      </rPr>
      <t>Resources per employee</t>
    </r>
  </si>
  <si>
    <r>
      <rPr>
        <sz val="9"/>
        <color rgb="FF000000"/>
        <rFont val="Calibri"/>
      </rPr>
      <t>kg/FTE</t>
    </r>
  </si>
  <si>
    <r>
      <rPr>
        <b/>
        <sz val="9"/>
        <color rgb="FF000000"/>
        <rFont val="Calibri"/>
      </rPr>
      <t>Water</t>
    </r>
  </si>
  <si>
    <r>
      <rPr>
        <sz val="9"/>
        <color rgb="FF000000"/>
        <rFont val="Calibri"/>
      </rPr>
      <t>Water</t>
    </r>
  </si>
  <si>
    <r>
      <rPr>
        <sz val="9"/>
        <color rgb="FF000000"/>
        <rFont val="Calibri"/>
      </rPr>
      <t>m</t>
    </r>
    <r>
      <rPr>
        <vertAlign val="superscript"/>
        <sz val="9"/>
        <color rgb="FF000000"/>
        <rFont val="Calibri"/>
      </rPr>
      <t>3</t>
    </r>
  </si>
  <si>
    <r>
      <rPr>
        <sz val="9"/>
        <color rgb="FF000000"/>
        <rFont val="Calibri"/>
      </rPr>
      <t>Water consumption per square metre</t>
    </r>
  </si>
  <si>
    <r>
      <rPr>
        <sz val="9"/>
        <color rgb="FF000000"/>
        <rFont val="Calibri"/>
      </rPr>
      <t>m</t>
    </r>
    <r>
      <rPr>
        <vertAlign val="superscript"/>
        <sz val="9"/>
        <color rgb="FF000000"/>
        <rFont val="Calibri"/>
      </rPr>
      <t>3</t>
    </r>
    <r>
      <rPr>
        <sz val="9"/>
        <color rgb="FF000000"/>
        <rFont val="Calibri"/>
      </rPr>
      <t>/m</t>
    </r>
    <r>
      <rPr>
        <vertAlign val="superscript"/>
        <sz val="9"/>
        <color rgb="FF000000"/>
        <rFont val="Calibri"/>
      </rPr>
      <t>2</t>
    </r>
  </si>
  <si>
    <r>
      <rPr>
        <b/>
        <sz val="11"/>
        <color theme="0"/>
        <rFont val="Calibri"/>
        <family val="2"/>
        <scheme val="minor"/>
      </rPr>
      <t>Customers</t>
    </r>
  </si>
  <si>
    <r>
      <rPr>
        <b/>
        <sz val="9"/>
        <color theme="1"/>
        <rFont val="Calibri"/>
        <family val="2"/>
        <scheme val="minor"/>
      </rPr>
      <t>Group</t>
    </r>
  </si>
  <si>
    <r>
      <rPr>
        <b/>
        <sz val="9"/>
        <color theme="1"/>
        <rFont val="Calibri"/>
        <family val="2"/>
        <scheme val="minor"/>
      </rPr>
      <t>Unit</t>
    </r>
  </si>
  <si>
    <r>
      <rPr>
        <b/>
        <sz val="9"/>
        <color theme="1"/>
        <rFont val="Calibri"/>
        <family val="2"/>
        <scheme val="minor"/>
      </rPr>
      <t>Targets</t>
    </r>
  </si>
  <si>
    <r>
      <rPr>
        <sz val="9"/>
        <color rgb="FF000000"/>
        <rFont val="Calibri"/>
        <family val="2"/>
        <scheme val="minor"/>
      </rPr>
      <t>Number</t>
    </r>
  </si>
  <si>
    <r>
      <rPr>
        <sz val="9"/>
        <color theme="1"/>
        <rFont val="Calibri"/>
        <family val="2"/>
        <scheme val="minor"/>
      </rPr>
      <t>Number</t>
    </r>
  </si>
  <si>
    <r>
      <rPr>
        <sz val="9"/>
        <color theme="1"/>
        <rFont val="Calibri"/>
        <family val="2"/>
        <scheme val="minor"/>
      </rPr>
      <t>Number</t>
    </r>
  </si>
  <si>
    <r>
      <rPr>
        <b/>
        <sz val="9"/>
        <color theme="1"/>
        <rFont val="Calibri"/>
        <family val="2"/>
        <scheme val="minor"/>
      </rPr>
      <t>Arbejdernes Landsbank</t>
    </r>
  </si>
  <si>
    <r>
      <rPr>
        <b/>
        <sz val="9"/>
        <color theme="1"/>
        <rFont val="Calibri"/>
        <family val="2"/>
        <scheme val="minor"/>
      </rPr>
      <t>Unit</t>
    </r>
  </si>
  <si>
    <r>
      <rPr>
        <b/>
        <sz val="9"/>
        <color theme="1"/>
        <rFont val="Calibri"/>
        <family val="2"/>
        <scheme val="minor"/>
      </rPr>
      <t>Targets</t>
    </r>
  </si>
  <si>
    <r>
      <rPr>
        <sz val="9"/>
        <color rgb="FF000000"/>
        <rFont val="Calibri"/>
        <family val="2"/>
        <scheme val="minor"/>
      </rPr>
      <t>Customer satisfaction, Voxmeter, annual</t>
    </r>
  </si>
  <si>
    <r>
      <rPr>
        <sz val="9"/>
        <color rgb="FF000000"/>
        <rFont val="Calibri"/>
        <family val="2"/>
        <scheme val="minor"/>
      </rPr>
      <t>Total customers</t>
    </r>
  </si>
  <si>
    <r>
      <rPr>
        <sz val="9"/>
        <color rgb="FF000000"/>
        <rFont val="Calibri"/>
        <family val="2"/>
        <scheme val="minor"/>
      </rPr>
      <t>Number</t>
    </r>
  </si>
  <si>
    <r>
      <rPr>
        <sz val="9"/>
        <color rgb="FF000000"/>
        <rFont val="Calibri"/>
        <family val="2"/>
        <scheme val="minor"/>
      </rPr>
      <t>- of whom private customers</t>
    </r>
  </si>
  <si>
    <r>
      <rPr>
        <sz val="9"/>
        <color rgb="FF000000"/>
        <rFont val="Calibri"/>
        <family val="2"/>
        <scheme val="minor"/>
      </rPr>
      <t xml:space="preserve">Number </t>
    </r>
  </si>
  <si>
    <r>
      <rPr>
        <sz val="9"/>
        <color theme="1"/>
        <rFont val="Calibri"/>
        <family val="2"/>
        <scheme val="minor"/>
      </rPr>
      <t>- of whom business customers</t>
    </r>
  </si>
  <si>
    <r>
      <rPr>
        <sz val="9"/>
        <color theme="1"/>
        <rFont val="Calibri"/>
        <family val="2"/>
        <scheme val="minor"/>
      </rPr>
      <t>Number</t>
    </r>
  </si>
  <si>
    <r>
      <rPr>
        <sz val="9"/>
        <color theme="1"/>
        <rFont val="Calibri"/>
        <family val="2"/>
        <scheme val="minor"/>
      </rPr>
      <t>- of which housing associations, associations and organisations</t>
    </r>
  </si>
  <si>
    <r>
      <rPr>
        <sz val="9"/>
        <color theme="1"/>
        <rFont val="Calibri"/>
        <family val="2"/>
        <scheme val="minor"/>
      </rPr>
      <t>Number</t>
    </r>
  </si>
  <si>
    <r>
      <rPr>
        <sz val="9"/>
        <color theme="1"/>
        <rFont val="Calibri"/>
        <family val="2"/>
        <scheme val="minor"/>
      </rPr>
      <t>Number</t>
    </r>
  </si>
  <si>
    <r>
      <rPr>
        <sz val="9"/>
        <color theme="1"/>
        <rFont val="Calibri"/>
        <family val="2"/>
        <scheme val="minor"/>
      </rPr>
      <t>%</t>
    </r>
  </si>
  <si>
    <r>
      <rPr>
        <sz val="9"/>
        <color theme="1"/>
        <rFont val="Calibri"/>
        <family val="2"/>
        <scheme val="minor"/>
      </rPr>
      <t>Number</t>
    </r>
  </si>
  <si>
    <r>
      <rPr>
        <b/>
        <sz val="9"/>
        <color theme="1"/>
        <rFont val="Calibri"/>
        <family val="2"/>
        <scheme val="minor"/>
      </rPr>
      <t>AL Finans</t>
    </r>
  </si>
  <si>
    <r>
      <rPr>
        <b/>
        <sz val="9"/>
        <color theme="1"/>
        <rFont val="Calibri"/>
        <family val="2"/>
        <scheme val="minor"/>
      </rPr>
      <t>Unit</t>
    </r>
  </si>
  <si>
    <r>
      <rPr>
        <b/>
        <sz val="9"/>
        <color theme="1"/>
        <rFont val="Calibri"/>
        <family val="2"/>
        <scheme val="minor"/>
      </rPr>
      <t>Targets</t>
    </r>
  </si>
  <si>
    <r>
      <rPr>
        <sz val="9"/>
        <color rgb="FF000000"/>
        <rFont val="Calibri"/>
        <family val="2"/>
        <scheme val="minor"/>
      </rPr>
      <t>Total customers</t>
    </r>
  </si>
  <si>
    <r>
      <rPr>
        <sz val="9"/>
        <color rgb="FF000000"/>
        <rFont val="Calibri"/>
        <family val="2"/>
        <scheme val="minor"/>
      </rPr>
      <t>Number</t>
    </r>
  </si>
  <si>
    <r>
      <rPr>
        <sz val="9"/>
        <color rgb="FF000000"/>
        <rFont val="Calibri"/>
        <family val="2"/>
        <scheme val="minor"/>
      </rPr>
      <t>- of whom private customers</t>
    </r>
  </si>
  <si>
    <r>
      <rPr>
        <sz val="9"/>
        <color rgb="FF000000"/>
        <rFont val="Calibri"/>
        <family val="2"/>
        <scheme val="minor"/>
      </rPr>
      <t xml:space="preserve">Number </t>
    </r>
  </si>
  <si>
    <r>
      <rPr>
        <sz val="9"/>
        <color theme="1"/>
        <rFont val="Calibri"/>
        <family val="2"/>
        <scheme val="minor"/>
      </rPr>
      <t>- of whom business customers</t>
    </r>
  </si>
  <si>
    <r>
      <rPr>
        <sz val="9"/>
        <color theme="1"/>
        <rFont val="Calibri"/>
        <family val="2"/>
        <scheme val="minor"/>
      </rPr>
      <t>Number</t>
    </r>
  </si>
  <si>
    <r>
      <rPr>
        <b/>
        <sz val="9"/>
        <color theme="1"/>
        <rFont val="Calibri"/>
        <family val="2"/>
        <scheme val="minor"/>
      </rPr>
      <t>Vestjysk Bank</t>
    </r>
  </si>
  <si>
    <r>
      <rPr>
        <b/>
        <sz val="9"/>
        <color theme="1"/>
        <rFont val="Calibri"/>
        <family val="2"/>
        <scheme val="minor"/>
      </rPr>
      <t>Unit</t>
    </r>
  </si>
  <si>
    <r>
      <rPr>
        <b/>
        <sz val="9"/>
        <color theme="1"/>
        <rFont val="Calibri"/>
        <family val="2"/>
        <scheme val="minor"/>
      </rPr>
      <t>Targets</t>
    </r>
  </si>
  <si>
    <r>
      <rPr>
        <sz val="9"/>
        <color rgb="FF000000"/>
        <rFont val="Calibri"/>
        <family val="2"/>
        <scheme val="minor"/>
      </rPr>
      <t>Customer satisfaction, Voxmeter, annual</t>
    </r>
  </si>
  <si>
    <r>
      <rPr>
        <sz val="9"/>
        <color rgb="FF000000"/>
        <rFont val="Calibri"/>
        <family val="2"/>
        <scheme val="minor"/>
      </rPr>
      <t>Rank</t>
    </r>
  </si>
  <si>
    <r>
      <rPr>
        <sz val="9"/>
        <color rgb="FF000000"/>
        <rFont val="Calibri"/>
        <family val="2"/>
        <scheme val="minor"/>
      </rPr>
      <t>Customer satisfaction, Voxmeter, annual</t>
    </r>
  </si>
  <si>
    <r>
      <rPr>
        <sz val="9"/>
        <color rgb="FF000000"/>
        <rFont val="Calibri"/>
        <family val="2"/>
        <scheme val="minor"/>
      </rPr>
      <t>CEM score</t>
    </r>
  </si>
  <si>
    <r>
      <rPr>
        <sz val="9"/>
        <color theme="1"/>
        <rFont val="Calibri"/>
        <family val="2"/>
        <scheme val="minor"/>
      </rPr>
      <t>NPS score 0-100</t>
    </r>
  </si>
  <si>
    <r>
      <rPr>
        <sz val="9"/>
        <color rgb="FF000000"/>
        <rFont val="Calibri"/>
        <family val="2"/>
        <scheme val="minor"/>
      </rPr>
      <t>Total customers</t>
    </r>
  </si>
  <si>
    <r>
      <rPr>
        <sz val="9"/>
        <color rgb="FF000000"/>
        <rFont val="Calibri"/>
        <family val="2"/>
        <scheme val="minor"/>
      </rPr>
      <t>Number</t>
    </r>
  </si>
  <si>
    <r>
      <rPr>
        <sz val="9"/>
        <color rgb="FF000000"/>
        <rFont val="Calibri"/>
        <family val="2"/>
        <scheme val="minor"/>
      </rPr>
      <t>- of whom private customers</t>
    </r>
  </si>
  <si>
    <r>
      <rPr>
        <sz val="9"/>
        <color rgb="FF000000"/>
        <rFont val="Calibri"/>
        <family val="2"/>
        <scheme val="minor"/>
      </rPr>
      <t xml:space="preserve">Number </t>
    </r>
  </si>
  <si>
    <r>
      <rPr>
        <sz val="9"/>
        <color theme="1"/>
        <rFont val="Calibri"/>
        <family val="2"/>
        <scheme val="minor"/>
      </rPr>
      <t>- of whom business customers</t>
    </r>
  </si>
  <si>
    <r>
      <rPr>
        <sz val="9"/>
        <color theme="1"/>
        <rFont val="Calibri"/>
        <family val="2"/>
        <scheme val="minor"/>
      </rPr>
      <t>Number</t>
    </r>
  </si>
  <si>
    <r>
      <rPr>
        <sz val="9"/>
        <color theme="1"/>
        <rFont val="Calibri"/>
        <family val="2"/>
        <scheme val="minor"/>
      </rPr>
      <t>- of which housing associations, associations and organisations</t>
    </r>
  </si>
  <si>
    <r>
      <rPr>
        <sz val="9"/>
        <color theme="1"/>
        <rFont val="Calibri"/>
        <family val="2"/>
        <scheme val="minor"/>
      </rPr>
      <t>Number</t>
    </r>
  </si>
  <si>
    <r>
      <rPr>
        <sz val="9"/>
        <color theme="1"/>
        <rFont val="Calibri"/>
        <family val="2"/>
        <scheme val="minor"/>
      </rPr>
      <t>Influx of customers (net)</t>
    </r>
  </si>
  <si>
    <r>
      <rPr>
        <sz val="9"/>
        <color theme="1"/>
        <rFont val="Calibri"/>
        <family val="2"/>
        <scheme val="minor"/>
      </rPr>
      <t>Number</t>
    </r>
  </si>
  <si>
    <r>
      <rPr>
        <sz val="9"/>
        <color theme="1"/>
        <rFont val="Calibri"/>
        <family val="2"/>
        <scheme val="minor"/>
      </rPr>
      <t>Customer retention</t>
    </r>
  </si>
  <si>
    <r>
      <rPr>
        <sz val="9"/>
        <color theme="1"/>
        <rFont val="Calibri"/>
        <family val="2"/>
        <scheme val="minor"/>
      </rPr>
      <t>%</t>
    </r>
  </si>
  <si>
    <r>
      <rPr>
        <b/>
        <sz val="11"/>
        <color theme="0"/>
        <rFont val="Calibri"/>
        <family val="2"/>
        <scheme val="minor"/>
      </rPr>
      <t>Employees</t>
    </r>
  </si>
  <si>
    <r>
      <rPr>
        <b/>
        <sz val="9"/>
        <color theme="1"/>
        <rFont val="Calibri"/>
        <family val="2"/>
        <scheme val="minor"/>
      </rPr>
      <t>Group</t>
    </r>
  </si>
  <si>
    <r>
      <rPr>
        <b/>
        <sz val="9"/>
        <color theme="1"/>
        <rFont val="Calibri"/>
        <family val="2"/>
        <scheme val="minor"/>
      </rPr>
      <t>Unit</t>
    </r>
  </si>
  <si>
    <r>
      <rPr>
        <b/>
        <sz val="9"/>
        <color theme="1"/>
        <rFont val="Calibri"/>
        <family val="2"/>
        <scheme val="minor"/>
      </rPr>
      <t>Targets</t>
    </r>
  </si>
  <si>
    <t>excl. Board of Directors</t>
  </si>
  <si>
    <r>
      <rPr>
        <sz val="9"/>
        <color rgb="FF000000"/>
        <rFont val="Calibri"/>
        <family val="2"/>
        <scheme val="minor"/>
      </rPr>
      <t>% women</t>
    </r>
  </si>
  <si>
    <r>
      <rPr>
        <sz val="9"/>
        <color rgb="FF000000"/>
        <rFont val="Calibri"/>
        <family val="2"/>
        <scheme val="minor"/>
      </rPr>
      <t>% men</t>
    </r>
  </si>
  <si>
    <r>
      <rPr>
        <b/>
        <sz val="9"/>
        <color theme="1"/>
        <rFont val="Calibri"/>
        <family val="2"/>
        <scheme val="minor"/>
      </rPr>
      <t>Unit</t>
    </r>
  </si>
  <si>
    <r>
      <rPr>
        <b/>
        <sz val="9"/>
        <color theme="1"/>
        <rFont val="Calibri"/>
        <family val="2"/>
        <scheme val="minor"/>
      </rPr>
      <t>Targets</t>
    </r>
  </si>
  <si>
    <r>
      <rPr>
        <sz val="9"/>
        <color rgb="FF000000"/>
        <rFont val="Calibri"/>
        <family val="2"/>
        <scheme val="minor"/>
      </rPr>
      <t>Gender diversity among full-time employees</t>
    </r>
  </si>
  <si>
    <r>
      <rPr>
        <sz val="9"/>
        <color rgb="FF000000"/>
        <rFont val="Calibri"/>
        <family val="2"/>
        <scheme val="minor"/>
      </rPr>
      <t>% women</t>
    </r>
  </si>
  <si>
    <r>
      <rPr>
        <sz val="9"/>
        <color rgb="FF000000"/>
        <rFont val="Calibri"/>
        <family val="2"/>
        <scheme val="minor"/>
      </rPr>
      <t>% men</t>
    </r>
  </si>
  <si>
    <r>
      <rPr>
        <sz val="9"/>
        <color rgb="FF000000"/>
        <rFont val="Calibri"/>
        <family val="2"/>
        <scheme val="minor"/>
      </rPr>
      <t>FTE</t>
    </r>
  </si>
  <si>
    <r>
      <rPr>
        <sz val="9"/>
        <color rgb="FF000000"/>
        <rFont val="Calibri"/>
        <family val="2"/>
        <scheme val="minor"/>
      </rPr>
      <t>% women</t>
    </r>
  </si>
  <si>
    <r>
      <rPr>
        <sz val="9"/>
        <color rgb="FF000000"/>
        <rFont val="Calibri"/>
        <family val="2"/>
        <scheme val="minor"/>
      </rPr>
      <t>% men</t>
    </r>
  </si>
  <si>
    <r>
      <rPr>
        <sz val="9"/>
        <color rgb="FF000000"/>
        <rFont val="Calibri"/>
        <family val="2"/>
        <scheme val="minor"/>
      </rPr>
      <t>at least 40</t>
    </r>
  </si>
  <si>
    <r>
      <rPr>
        <sz val="9"/>
        <color rgb="FF000000"/>
        <rFont val="Calibri"/>
        <family val="2"/>
        <scheme val="minor"/>
      </rPr>
      <t>%</t>
    </r>
  </si>
  <si>
    <r>
      <rPr>
        <b/>
        <sz val="9"/>
        <color theme="1"/>
        <rFont val="Calibri"/>
        <family val="2"/>
        <scheme val="minor"/>
      </rPr>
      <t>Unit</t>
    </r>
  </si>
  <si>
    <r>
      <rPr>
        <b/>
        <sz val="9"/>
        <color theme="1"/>
        <rFont val="Calibri"/>
        <family val="2"/>
        <scheme val="minor"/>
      </rPr>
      <t>Targets</t>
    </r>
  </si>
  <si>
    <r>
      <rPr>
        <sz val="9"/>
        <color rgb="FF000000"/>
        <rFont val="Calibri"/>
        <family val="2"/>
        <scheme val="minor"/>
      </rPr>
      <t>Full-time workforce</t>
    </r>
  </si>
  <si>
    <r>
      <rPr>
        <sz val="9"/>
        <color rgb="FF000000"/>
        <rFont val="Calibri"/>
        <family val="2"/>
        <scheme val="minor"/>
      </rPr>
      <t>FTE</t>
    </r>
  </si>
  <si>
    <r>
      <rPr>
        <sz val="9"/>
        <rFont val="Calibri"/>
        <family val="2"/>
        <scheme val="minor"/>
      </rPr>
      <t>-</t>
    </r>
    <r>
      <rPr>
        <sz val="9"/>
        <color rgb="FF000000"/>
        <rFont val="Calibri"/>
        <family val="2"/>
        <scheme val="minor"/>
      </rPr>
      <t xml:space="preserve"> of whom women</t>
    </r>
  </si>
  <si>
    <r>
      <rPr>
        <sz val="9"/>
        <rFont val="Calibri"/>
        <family val="2"/>
        <scheme val="minor"/>
      </rPr>
      <t>-</t>
    </r>
    <r>
      <rPr>
        <sz val="9"/>
        <color rgb="FF000000"/>
        <rFont val="Calibri"/>
        <family val="2"/>
        <scheme val="minor"/>
      </rPr>
      <t xml:space="preserve"> of whom men</t>
    </r>
  </si>
  <si>
    <r>
      <rPr>
        <sz val="9"/>
        <color rgb="FF000000"/>
        <rFont val="Calibri"/>
        <family val="2"/>
        <scheme val="minor"/>
      </rPr>
      <t>Gender diversity among full-time employees</t>
    </r>
  </si>
  <si>
    <r>
      <rPr>
        <sz val="9"/>
        <color rgb="FF000000"/>
        <rFont val="Calibri"/>
        <family val="2"/>
        <scheme val="minor"/>
      </rPr>
      <t>% women</t>
    </r>
  </si>
  <si>
    <r>
      <rPr>
        <sz val="9"/>
        <color rgb="FF000000"/>
        <rFont val="Calibri"/>
        <family val="2"/>
        <scheme val="minor"/>
      </rPr>
      <t>% men</t>
    </r>
  </si>
  <si>
    <r>
      <rPr>
        <sz val="9"/>
        <color rgb="FF000000"/>
        <rFont val="Calibri"/>
        <family val="2"/>
        <scheme val="minor"/>
      </rPr>
      <t>Gender diversity among managers with staff responsibilities</t>
    </r>
  </si>
  <si>
    <r>
      <rPr>
        <sz val="9"/>
        <color rgb="FF000000"/>
        <rFont val="Calibri"/>
        <family val="2"/>
        <scheme val="minor"/>
      </rPr>
      <t>% women</t>
    </r>
  </si>
  <si>
    <r>
      <rPr>
        <sz val="9"/>
        <color rgb="FF000000"/>
        <rFont val="Calibri"/>
        <family val="2"/>
        <scheme val="minor"/>
      </rPr>
      <t>% men</t>
    </r>
  </si>
  <si>
    <r>
      <rPr>
        <sz val="9"/>
        <color rgb="FF000000"/>
        <rFont val="Calibri"/>
        <family val="2"/>
        <scheme val="minor"/>
      </rPr>
      <t>Employee satisfaction measured by job satisfaction/loyalty</t>
    </r>
  </si>
  <si>
    <r>
      <rPr>
        <sz val="9"/>
        <color rgb="FF000000"/>
        <rFont val="Calibri"/>
        <family val="2"/>
        <scheme val="minor"/>
      </rPr>
      <t>0-100</t>
    </r>
  </si>
  <si>
    <r>
      <rPr>
        <b/>
        <sz val="9"/>
        <color theme="1"/>
        <rFont val="Calibri"/>
        <family val="2"/>
        <scheme val="minor"/>
      </rPr>
      <t>Vestjysk Bank</t>
    </r>
  </si>
  <si>
    <r>
      <rPr>
        <b/>
        <sz val="9"/>
        <color theme="1"/>
        <rFont val="Calibri"/>
        <family val="2"/>
        <scheme val="minor"/>
      </rPr>
      <t>Unit</t>
    </r>
  </si>
  <si>
    <r>
      <rPr>
        <b/>
        <sz val="9"/>
        <color theme="1"/>
        <rFont val="Calibri"/>
        <family val="2"/>
        <scheme val="minor"/>
      </rPr>
      <t>Targets</t>
    </r>
  </si>
  <si>
    <r>
      <rPr>
        <sz val="9"/>
        <color rgb="FF000000"/>
        <rFont val="Calibri"/>
        <family val="2"/>
        <scheme val="minor"/>
      </rPr>
      <t>Full-time workforce</t>
    </r>
  </si>
  <si>
    <r>
      <rPr>
        <sz val="9"/>
        <color rgb="FF000000"/>
        <rFont val="Calibri"/>
        <family val="2"/>
        <scheme val="minor"/>
      </rPr>
      <t>FTE</t>
    </r>
  </si>
  <si>
    <r>
      <rPr>
        <sz val="9"/>
        <rFont val="Calibri"/>
        <family val="2"/>
        <scheme val="minor"/>
      </rPr>
      <t>-</t>
    </r>
    <r>
      <rPr>
        <sz val="9"/>
        <color rgb="FF000000"/>
        <rFont val="Calibri"/>
        <family val="2"/>
        <scheme val="minor"/>
      </rPr>
      <t xml:space="preserve"> of whom women</t>
    </r>
  </si>
  <si>
    <r>
      <rPr>
        <sz val="9"/>
        <rFont val="Calibri"/>
        <family val="2"/>
        <scheme val="minor"/>
      </rPr>
      <t>-</t>
    </r>
    <r>
      <rPr>
        <sz val="9"/>
        <color rgb="FF000000"/>
        <rFont val="Calibri"/>
        <family val="2"/>
        <scheme val="minor"/>
      </rPr>
      <t xml:space="preserve"> of whom men</t>
    </r>
  </si>
  <si>
    <r>
      <rPr>
        <sz val="9"/>
        <color rgb="FF000000"/>
        <rFont val="Calibri"/>
        <family val="2"/>
        <scheme val="minor"/>
      </rPr>
      <t>Gender diversity among full-time employees</t>
    </r>
  </si>
  <si>
    <r>
      <rPr>
        <sz val="9"/>
        <color rgb="FF000000"/>
        <rFont val="Calibri"/>
        <family val="2"/>
        <scheme val="minor"/>
      </rPr>
      <t>% women</t>
    </r>
  </si>
  <si>
    <r>
      <rPr>
        <sz val="9"/>
        <color rgb="FF000000"/>
        <rFont val="Calibri"/>
        <family val="2"/>
        <scheme val="minor"/>
      </rPr>
      <t>% men</t>
    </r>
  </si>
  <si>
    <r>
      <rPr>
        <sz val="9"/>
        <color rgb="FF000000"/>
        <rFont val="Calibri"/>
        <family val="2"/>
        <scheme val="minor"/>
      </rPr>
      <t>Students and finance trainees</t>
    </r>
  </si>
  <si>
    <r>
      <rPr>
        <sz val="9"/>
        <color rgb="FF000000"/>
        <rFont val="Calibri"/>
        <family val="2"/>
        <scheme val="minor"/>
      </rPr>
      <t>FTE</t>
    </r>
  </si>
  <si>
    <r>
      <rPr>
        <sz val="9"/>
        <color rgb="FF000000"/>
        <rFont val="Calibri"/>
        <family val="2"/>
        <scheme val="minor"/>
      </rPr>
      <t>Gender diversity among managers with staff responsibilities</t>
    </r>
  </si>
  <si>
    <r>
      <rPr>
        <sz val="9"/>
        <color rgb="FF000000"/>
        <rFont val="Calibri"/>
        <family val="2"/>
        <scheme val="minor"/>
      </rPr>
      <t>% women</t>
    </r>
  </si>
  <si>
    <r>
      <rPr>
        <sz val="9"/>
        <color rgb="FF000000"/>
        <rFont val="Calibri"/>
        <family val="2"/>
        <scheme val="minor"/>
      </rPr>
      <t>at least 40</t>
    </r>
  </si>
  <si>
    <r>
      <rPr>
        <sz val="9"/>
        <color rgb="FF000000"/>
        <rFont val="Calibri"/>
        <family val="2"/>
        <scheme val="minor"/>
      </rPr>
      <t>% men</t>
    </r>
  </si>
  <si>
    <r>
      <rPr>
        <sz val="9"/>
        <color rgb="FF000000"/>
        <rFont val="Calibri"/>
        <family val="2"/>
        <scheme val="minor"/>
      </rPr>
      <t>at least 40</t>
    </r>
  </si>
  <si>
    <r>
      <rPr>
        <sz val="9"/>
        <color rgb="FF000000"/>
        <rFont val="Calibri"/>
        <family val="2"/>
        <scheme val="minor"/>
      </rPr>
      <t>Pay gap between genders</t>
    </r>
  </si>
  <si>
    <r>
      <rPr>
        <sz val="9"/>
        <color rgb="FF000000"/>
        <rFont val="Calibri"/>
        <family val="2"/>
        <scheme val="minor"/>
      </rPr>
      <t>Factor</t>
    </r>
  </si>
  <si>
    <r>
      <rPr>
        <sz val="9"/>
        <color rgb="FF000000"/>
        <rFont val="Calibri"/>
        <family val="2"/>
        <scheme val="minor"/>
      </rPr>
      <t>Average seniority</t>
    </r>
  </si>
  <si>
    <r>
      <rPr>
        <sz val="9"/>
        <color rgb="FF000000"/>
        <rFont val="Calibri"/>
        <family val="2"/>
        <scheme val="minor"/>
      </rPr>
      <t>Years</t>
    </r>
  </si>
  <si>
    <r>
      <rPr>
        <sz val="9"/>
        <color rgb="FF000000"/>
        <rFont val="Calibri"/>
        <family val="2"/>
        <scheme val="minor"/>
      </rPr>
      <t>0-100</t>
    </r>
  </si>
  <si>
    <r>
      <rPr>
        <sz val="9"/>
        <color rgb="FF000000"/>
        <rFont val="Calibri"/>
        <family val="2"/>
        <scheme val="minor"/>
      </rPr>
      <t>Staff turnover rate</t>
    </r>
  </si>
  <si>
    <r>
      <rPr>
        <sz val="9"/>
        <color rgb="FF000000"/>
        <rFont val="Calibri"/>
        <family val="2"/>
        <scheme val="minor"/>
      </rPr>
      <t>%</t>
    </r>
  </si>
  <si>
    <r>
      <rPr>
        <sz val="9"/>
        <color rgb="FF000000"/>
        <rFont val="Calibri"/>
        <family val="2"/>
        <scheme val="minor"/>
      </rPr>
      <t>Absenteeism due to sickness per employee</t>
    </r>
  </si>
  <si>
    <r>
      <rPr>
        <sz val="9"/>
        <color rgb="FF000000"/>
        <rFont val="Calibri"/>
        <family val="2"/>
        <scheme val="minor"/>
      </rPr>
      <t>Days/FTE</t>
    </r>
  </si>
  <si>
    <r>
      <rPr>
        <b/>
        <sz val="11"/>
        <color theme="0"/>
        <rFont val="Calibri"/>
        <family val="2"/>
        <scheme val="minor"/>
      </rPr>
      <t>Governance and management</t>
    </r>
  </si>
  <si>
    <r>
      <rPr>
        <b/>
        <sz val="9"/>
        <color rgb="FF000000"/>
        <rFont val="Calibri"/>
        <family val="2"/>
        <scheme val="minor"/>
      </rPr>
      <t>Arbejdernes Landsbank</t>
    </r>
  </si>
  <si>
    <r>
      <rPr>
        <b/>
        <sz val="9"/>
        <color rgb="FF000000"/>
        <rFont val="Calibri"/>
        <family val="2"/>
        <scheme val="minor"/>
      </rPr>
      <t>Unit</t>
    </r>
  </si>
  <si>
    <r>
      <rPr>
        <b/>
        <sz val="9"/>
        <color theme="1"/>
        <rFont val="Calibri"/>
        <family val="2"/>
        <scheme val="minor"/>
      </rPr>
      <t>Targets</t>
    </r>
  </si>
  <si>
    <r>
      <rPr>
        <sz val="9"/>
        <color theme="1"/>
        <rFont val="Calibri"/>
        <family val="2"/>
        <scheme val="minor"/>
      </rPr>
      <t>%</t>
    </r>
  </si>
  <si>
    <r>
      <rPr>
        <sz val="9"/>
        <color theme="1"/>
        <rFont val="Calibri"/>
        <family val="2"/>
        <scheme val="minor"/>
      </rPr>
      <t>% women</t>
    </r>
  </si>
  <si>
    <r>
      <rPr>
        <sz val="9"/>
        <color theme="1"/>
        <rFont val="Calibri"/>
        <family val="2"/>
        <scheme val="minor"/>
      </rPr>
      <t>% men</t>
    </r>
  </si>
  <si>
    <r>
      <rPr>
        <sz val="9"/>
        <color theme="1"/>
        <rFont val="Calibri"/>
        <family val="2"/>
        <scheme val="minor"/>
      </rPr>
      <t>at least 1/3</t>
    </r>
  </si>
  <si>
    <r>
      <rPr>
        <sz val="9"/>
        <color rgb="FF000000"/>
        <rFont val="Calibri"/>
        <family val="2"/>
      </rPr>
      <t>% women</t>
    </r>
  </si>
  <si>
    <r>
      <rPr>
        <sz val="9"/>
        <color rgb="FF000000"/>
        <rFont val="Calibri"/>
        <family val="2"/>
      </rPr>
      <t>at least 40</t>
    </r>
  </si>
  <si>
    <r>
      <rPr>
        <sz val="9"/>
        <color rgb="FF000000"/>
        <rFont val="Calibri"/>
        <family val="2"/>
      </rPr>
      <t>% men</t>
    </r>
  </si>
  <si>
    <r>
      <rPr>
        <sz val="9"/>
        <color rgb="FF000000"/>
        <rFont val="Calibri"/>
        <family val="2"/>
      </rPr>
      <t>at least 40</t>
    </r>
  </si>
  <si>
    <r>
      <rPr>
        <sz val="9"/>
        <color theme="1"/>
        <rFont val="Calibri"/>
        <family val="2"/>
        <scheme val="minor"/>
      </rPr>
      <t>%</t>
    </r>
  </si>
  <si>
    <r>
      <rPr>
        <sz val="9"/>
        <color rgb="FF000000"/>
        <rFont val="Calibri"/>
        <family val="2"/>
      </rPr>
      <t>Factor</t>
    </r>
  </si>
  <si>
    <r>
      <rPr>
        <sz val="9"/>
        <color theme="1"/>
        <rFont val="Calibri"/>
        <family val="2"/>
        <scheme val="minor"/>
      </rPr>
      <t>%</t>
    </r>
  </si>
  <si>
    <r>
      <rPr>
        <sz val="9"/>
        <color rgb="FF000000"/>
        <rFont val="Calibri"/>
        <family val="2"/>
      </rPr>
      <t>%</t>
    </r>
  </si>
  <si>
    <r>
      <rPr>
        <b/>
        <sz val="9"/>
        <color rgb="FF000000"/>
        <rFont val="Calibri"/>
        <family val="2"/>
        <scheme val="minor"/>
      </rPr>
      <t>AL Finans</t>
    </r>
  </si>
  <si>
    <r>
      <rPr>
        <b/>
        <sz val="9"/>
        <color rgb="FF000000"/>
        <rFont val="Calibri"/>
        <family val="2"/>
        <scheme val="minor"/>
      </rPr>
      <t>Unit</t>
    </r>
  </si>
  <si>
    <r>
      <rPr>
        <b/>
        <sz val="9"/>
        <color theme="1"/>
        <rFont val="Calibri"/>
        <family val="2"/>
        <scheme val="minor"/>
      </rPr>
      <t>Targets</t>
    </r>
  </si>
  <si>
    <r>
      <rPr>
        <sz val="9"/>
        <color theme="1"/>
        <rFont val="Calibri"/>
        <family val="2"/>
        <scheme val="minor"/>
      </rPr>
      <t>Gender diversity on the Board</t>
    </r>
  </si>
  <si>
    <r>
      <rPr>
        <sz val="9"/>
        <color theme="1"/>
        <rFont val="Calibri"/>
        <family val="2"/>
        <scheme val="minor"/>
      </rPr>
      <t>% women</t>
    </r>
  </si>
  <si>
    <r>
      <rPr>
        <sz val="9"/>
        <color theme="1"/>
        <rFont val="Calibri"/>
        <family val="2"/>
        <scheme val="minor"/>
      </rPr>
      <t>at least 1/3</t>
    </r>
  </si>
  <si>
    <r>
      <rPr>
        <sz val="9"/>
        <color theme="1"/>
        <rFont val="Calibri"/>
        <family val="2"/>
        <scheme val="minor"/>
      </rPr>
      <t>% men</t>
    </r>
  </si>
  <si>
    <r>
      <rPr>
        <sz val="9"/>
        <color theme="1"/>
        <rFont val="Calibri"/>
        <family val="2"/>
        <scheme val="minor"/>
      </rPr>
      <t>at least 1/3</t>
    </r>
  </si>
  <si>
    <r>
      <rPr>
        <b/>
        <sz val="9"/>
        <color rgb="FF000000"/>
        <rFont val="Calibri"/>
        <family val="2"/>
        <scheme val="minor"/>
      </rPr>
      <t>Vestjysk Bank</t>
    </r>
  </si>
  <si>
    <r>
      <rPr>
        <b/>
        <sz val="9"/>
        <color rgb="FF000000"/>
        <rFont val="Calibri"/>
        <family val="2"/>
        <scheme val="minor"/>
      </rPr>
      <t>Unit</t>
    </r>
  </si>
  <si>
    <r>
      <rPr>
        <b/>
        <sz val="9"/>
        <color theme="1"/>
        <rFont val="Calibri"/>
        <family val="2"/>
        <scheme val="minor"/>
      </rPr>
      <t>Targets</t>
    </r>
  </si>
  <si>
    <r>
      <rPr>
        <sz val="9"/>
        <color theme="1"/>
        <rFont val="Calibri"/>
        <family val="2"/>
        <scheme val="minor"/>
      </rPr>
      <t>Attendance at Board of Directors meetings</t>
    </r>
  </si>
  <si>
    <r>
      <rPr>
        <sz val="9"/>
        <color theme="1"/>
        <rFont val="Calibri"/>
        <family val="2"/>
        <scheme val="minor"/>
      </rPr>
      <t>%</t>
    </r>
  </si>
  <si>
    <r>
      <rPr>
        <sz val="9"/>
        <color theme="1"/>
        <rFont val="Calibri"/>
        <family val="2"/>
        <scheme val="minor"/>
      </rPr>
      <t>Gender diversity on the Board</t>
    </r>
  </si>
  <si>
    <r>
      <rPr>
        <sz val="9"/>
        <color theme="1"/>
        <rFont val="Calibri"/>
        <family val="2"/>
        <scheme val="minor"/>
      </rPr>
      <t>% women</t>
    </r>
  </si>
  <si>
    <r>
      <rPr>
        <sz val="9"/>
        <color theme="1"/>
        <rFont val="Calibri"/>
        <family val="2"/>
        <scheme val="minor"/>
      </rPr>
      <t>at least 1/3</t>
    </r>
  </si>
  <si>
    <r>
      <rPr>
        <sz val="9"/>
        <color theme="1"/>
        <rFont val="Calibri"/>
        <family val="2"/>
        <scheme val="minor"/>
      </rPr>
      <t>% men</t>
    </r>
  </si>
  <si>
    <r>
      <rPr>
        <sz val="9"/>
        <color theme="1"/>
        <rFont val="Calibri"/>
        <family val="2"/>
        <scheme val="minor"/>
      </rPr>
      <t>at least 1/3</t>
    </r>
  </si>
  <si>
    <r>
      <rPr>
        <sz val="9"/>
        <color rgb="FF000000"/>
        <rFont val="Calibri"/>
        <family val="2"/>
      </rPr>
      <t>% women</t>
    </r>
  </si>
  <si>
    <r>
      <rPr>
        <sz val="9"/>
        <color rgb="FF000000"/>
        <rFont val="Calibri"/>
        <family val="2"/>
      </rPr>
      <t>at least 40</t>
    </r>
  </si>
  <si>
    <r>
      <rPr>
        <sz val="9"/>
        <color rgb="FF000000"/>
        <rFont val="Calibri"/>
        <family val="2"/>
      </rPr>
      <t>% men</t>
    </r>
  </si>
  <si>
    <r>
      <rPr>
        <sz val="9"/>
        <color rgb="FF000000"/>
        <rFont val="Calibri"/>
        <family val="2"/>
      </rPr>
      <t>at least 40</t>
    </r>
  </si>
  <si>
    <r>
      <rPr>
        <sz val="9"/>
        <color rgb="FF000000"/>
        <rFont val="Calibri"/>
        <family val="2"/>
      </rPr>
      <t>Attendance at Sustainability Committee meetings</t>
    </r>
  </si>
  <si>
    <r>
      <rPr>
        <sz val="9"/>
        <color rgb="FF000000"/>
        <rFont val="Calibri"/>
        <family val="2"/>
      </rPr>
      <t>%</t>
    </r>
  </si>
  <si>
    <r>
      <rPr>
        <sz val="9"/>
        <color rgb="FF000000"/>
        <rFont val="Calibri"/>
        <family val="2"/>
      </rPr>
      <t>Factor</t>
    </r>
  </si>
  <si>
    <r>
      <rPr>
        <sz val="9"/>
        <color theme="1"/>
        <rFont val="Calibri"/>
        <family val="2"/>
        <scheme val="minor"/>
      </rPr>
      <t>Share of employees who have completed "anti-money laundering/anti-terrorism" certification</t>
    </r>
  </si>
  <si>
    <r>
      <rPr>
        <sz val="9"/>
        <color theme="1"/>
        <rFont val="Calibri"/>
        <family val="2"/>
        <scheme val="minor"/>
      </rPr>
      <t>%</t>
    </r>
  </si>
  <si>
    <r>
      <rPr>
        <b/>
        <sz val="9"/>
        <color theme="1"/>
        <rFont val="Calibri"/>
        <family val="2"/>
        <scheme val="minor"/>
      </rPr>
      <t>Approved by</t>
    </r>
  </si>
  <si>
    <r>
      <rPr>
        <b/>
        <sz val="9"/>
        <color theme="1"/>
        <rFont val="Calibri"/>
        <family val="2"/>
        <scheme val="minor"/>
      </rPr>
      <t>Comments</t>
    </r>
  </si>
  <si>
    <r>
      <rPr>
        <sz val="9"/>
        <color theme="1"/>
        <rFont val="Calibri"/>
        <family val="2"/>
        <scheme val="minor"/>
      </rPr>
      <t>Group</t>
    </r>
  </si>
  <si>
    <r>
      <rPr>
        <sz val="9"/>
        <color theme="1"/>
        <rFont val="Calibri"/>
        <family val="2"/>
        <scheme val="minor"/>
      </rPr>
      <t>Board of Directors</t>
    </r>
  </si>
  <si>
    <r>
      <rPr>
        <sz val="9"/>
        <color theme="1"/>
        <rFont val="Calibri"/>
        <family val="2"/>
        <scheme val="minor"/>
      </rPr>
      <t>Group</t>
    </r>
  </si>
  <si>
    <r>
      <rPr>
        <sz val="9"/>
        <color theme="1"/>
        <rFont val="Calibri"/>
        <family val="2"/>
        <scheme val="minor"/>
      </rPr>
      <t>Board of Directors</t>
    </r>
  </si>
  <si>
    <r>
      <rPr>
        <sz val="9"/>
        <color theme="1"/>
        <rFont val="Calibri"/>
        <family val="2"/>
        <scheme val="minor"/>
      </rPr>
      <t>Not publicly available</t>
    </r>
  </si>
  <si>
    <r>
      <rPr>
        <sz val="9"/>
        <color theme="1"/>
        <rFont val="Calibri"/>
        <family val="2"/>
        <scheme val="minor"/>
      </rPr>
      <t>Group</t>
    </r>
  </si>
  <si>
    <r>
      <rPr>
        <sz val="9"/>
        <color theme="1"/>
        <rFont val="Calibri"/>
        <family val="2"/>
        <scheme val="minor"/>
      </rPr>
      <t>Board of Directors</t>
    </r>
  </si>
  <si>
    <r>
      <rPr>
        <sz val="9"/>
        <color theme="1"/>
        <rFont val="Calibri"/>
        <family val="2"/>
        <scheme val="minor"/>
      </rPr>
      <t>Not publicly available</t>
    </r>
  </si>
  <si>
    <r>
      <rPr>
        <sz val="9"/>
        <color theme="1"/>
        <rFont val="Calibri"/>
        <family val="2"/>
        <scheme val="minor"/>
      </rPr>
      <t>Group</t>
    </r>
  </si>
  <si>
    <r>
      <rPr>
        <sz val="9"/>
        <color theme="1"/>
        <rFont val="Calibri"/>
        <family val="2"/>
        <scheme val="minor"/>
      </rPr>
      <t>Board of Directors</t>
    </r>
  </si>
  <si>
    <r>
      <rPr>
        <sz val="9"/>
        <color theme="1"/>
        <rFont val="Calibri"/>
        <family val="2"/>
        <scheme val="minor"/>
      </rPr>
      <t>Policy on integration of sustainability risks</t>
    </r>
  </si>
  <si>
    <r>
      <rPr>
        <sz val="9"/>
        <color theme="1"/>
        <rFont val="Calibri"/>
        <family val="2"/>
        <scheme val="minor"/>
      </rPr>
      <t>Board of Directors</t>
    </r>
  </si>
  <si>
    <r>
      <rPr>
        <sz val="9"/>
        <color theme="1"/>
        <rFont val="Calibri"/>
        <family val="2"/>
        <scheme val="minor"/>
      </rPr>
      <t>Company</t>
    </r>
  </si>
  <si>
    <r>
      <rPr>
        <sz val="9"/>
        <color theme="1"/>
        <rFont val="Calibri"/>
        <family val="2"/>
        <scheme val="minor"/>
      </rPr>
      <t>Sustainability Committee</t>
    </r>
  </si>
  <si>
    <r>
      <rPr>
        <sz val="9"/>
        <color theme="1"/>
        <rFont val="Calibri"/>
        <family val="2"/>
        <scheme val="minor"/>
      </rPr>
      <t>Company</t>
    </r>
  </si>
  <si>
    <r>
      <rPr>
        <sz val="9"/>
        <color theme="1"/>
        <rFont val="Calibri"/>
        <family val="2"/>
        <scheme val="minor"/>
      </rPr>
      <t>Sustainability Committee</t>
    </r>
  </si>
  <si>
    <r>
      <rPr>
        <sz val="9"/>
        <color theme="1"/>
        <rFont val="Calibri"/>
        <family val="2"/>
        <scheme val="minor"/>
      </rPr>
      <t>Statement on the most significant negative sustainability impacts</t>
    </r>
  </si>
  <si>
    <r>
      <rPr>
        <sz val="9"/>
        <color theme="1"/>
        <rFont val="Calibri"/>
        <family val="2"/>
        <scheme val="minor"/>
      </rPr>
      <t>Company</t>
    </r>
  </si>
  <si>
    <r>
      <rPr>
        <sz val="9"/>
        <color theme="1"/>
        <rFont val="Calibri"/>
        <family val="2"/>
        <scheme val="minor"/>
      </rPr>
      <t>Board of Directors</t>
    </r>
  </si>
  <si>
    <r>
      <rPr>
        <sz val="9"/>
        <color theme="1"/>
        <rFont val="Calibri"/>
        <family val="2"/>
        <scheme val="minor"/>
      </rPr>
      <t>Recommendations for corporate governance</t>
    </r>
  </si>
  <si>
    <r>
      <rPr>
        <sz val="9"/>
        <color theme="1"/>
        <rFont val="Calibri"/>
        <family val="2"/>
        <scheme val="minor"/>
      </rPr>
      <t>Board of Directors</t>
    </r>
  </si>
  <si>
    <r>
      <rPr>
        <sz val="9"/>
        <color theme="1"/>
        <rFont val="Calibri"/>
        <family val="2"/>
        <scheme val="minor"/>
      </rPr>
      <t>Company</t>
    </r>
  </si>
  <si>
    <r>
      <rPr>
        <sz val="9"/>
        <color theme="1"/>
        <rFont val="Calibri"/>
        <family val="2"/>
        <scheme val="minor"/>
      </rPr>
      <t>Board of Directors</t>
    </r>
  </si>
  <si>
    <r>
      <rPr>
        <sz val="9"/>
        <color theme="1"/>
        <rFont val="Calibri"/>
        <family val="2"/>
        <scheme val="minor"/>
      </rPr>
      <t>The Board of Directors</t>
    </r>
  </si>
  <si>
    <r>
      <rPr>
        <sz val="9"/>
        <color theme="1"/>
        <rFont val="Calibri"/>
        <family val="2"/>
        <scheme val="minor"/>
      </rPr>
      <t>Company</t>
    </r>
  </si>
  <si>
    <r>
      <rPr>
        <sz val="9"/>
        <color theme="1"/>
        <rFont val="Calibri"/>
        <family val="2"/>
        <scheme val="minor"/>
      </rPr>
      <t>The Board of Directors</t>
    </r>
  </si>
  <si>
    <r>
      <rPr>
        <sz val="9"/>
        <color theme="1"/>
        <rFont val="Calibri"/>
        <family val="2"/>
        <scheme val="minor"/>
      </rPr>
      <t>Policy on pay</t>
    </r>
  </si>
  <si>
    <r>
      <rPr>
        <sz val="9"/>
        <color theme="1"/>
        <rFont val="Calibri"/>
        <family val="2"/>
        <scheme val="minor"/>
      </rPr>
      <t>The Board of Directors</t>
    </r>
  </si>
  <si>
    <r>
      <rPr>
        <sz val="9"/>
        <color theme="1"/>
        <rFont val="Calibri"/>
        <family val="2"/>
        <scheme val="minor"/>
      </rPr>
      <t>Company</t>
    </r>
  </si>
  <si>
    <r>
      <rPr>
        <sz val="9"/>
        <color theme="1"/>
        <rFont val="Calibri"/>
        <family val="2"/>
        <scheme val="minor"/>
      </rPr>
      <t>The Board of Directors</t>
    </r>
  </si>
  <si>
    <r>
      <rPr>
        <sz val="9"/>
        <color theme="1"/>
        <rFont val="Calibri"/>
        <family val="2"/>
        <scheme val="minor"/>
      </rPr>
      <t>Whistleblower policy</t>
    </r>
  </si>
  <si>
    <r>
      <rPr>
        <sz val="9"/>
        <color theme="1"/>
        <rFont val="Calibri"/>
        <family val="2"/>
        <scheme val="minor"/>
      </rPr>
      <t>The Board of Directors</t>
    </r>
  </si>
  <si>
    <r>
      <rPr>
        <sz val="9"/>
        <color theme="1"/>
        <rFont val="Calibri"/>
        <family val="2"/>
        <scheme val="minor"/>
      </rPr>
      <t>Not publicly available</t>
    </r>
  </si>
  <si>
    <r>
      <rPr>
        <sz val="9"/>
        <color theme="1"/>
        <rFont val="Calibri"/>
        <family val="2"/>
        <scheme val="minor"/>
      </rPr>
      <t>Company</t>
    </r>
  </si>
  <si>
    <r>
      <rPr>
        <sz val="9"/>
        <color theme="1"/>
        <rFont val="Calibri"/>
        <family val="2"/>
        <scheme val="minor"/>
      </rPr>
      <t>The Board of Directors</t>
    </r>
  </si>
  <si>
    <r>
      <rPr>
        <sz val="9"/>
        <color theme="1"/>
        <rFont val="Calibri"/>
        <family val="2"/>
        <scheme val="minor"/>
      </rPr>
      <t>Not publicly available</t>
    </r>
  </si>
  <si>
    <r>
      <rPr>
        <sz val="9"/>
        <color theme="1"/>
        <rFont val="Calibri"/>
        <family val="2"/>
        <scheme val="minor"/>
      </rPr>
      <t>The Board of Directors</t>
    </r>
  </si>
  <si>
    <r>
      <rPr>
        <sz val="9"/>
        <color theme="1"/>
        <rFont val="Calibri"/>
        <family val="2"/>
        <scheme val="minor"/>
      </rPr>
      <t>Not publicly available</t>
    </r>
  </si>
  <si>
    <r>
      <rPr>
        <sz val="9"/>
        <color theme="1"/>
        <rFont val="Calibri"/>
        <family val="2"/>
        <scheme val="minor"/>
      </rPr>
      <t>Company</t>
    </r>
  </si>
  <si>
    <r>
      <rPr>
        <sz val="9"/>
        <color theme="1"/>
        <rFont val="Calibri"/>
        <family val="2"/>
        <scheme val="minor"/>
      </rPr>
      <t>The Board of Directors</t>
    </r>
  </si>
  <si>
    <r>
      <rPr>
        <sz val="9"/>
        <color theme="1"/>
        <rFont val="Calibri"/>
        <family val="2"/>
        <scheme val="minor"/>
      </rPr>
      <t>Policy on the prevention of money laundering and financing of terrorism as well as violation of sanctions</t>
    </r>
  </si>
  <si>
    <r>
      <rPr>
        <sz val="9"/>
        <color theme="1"/>
        <rFont val="Calibri"/>
        <family val="2"/>
        <scheme val="minor"/>
      </rPr>
      <t>The Board of Directors</t>
    </r>
  </si>
  <si>
    <r>
      <rPr>
        <sz val="9"/>
        <color theme="1"/>
        <rFont val="Calibri"/>
        <family val="2"/>
        <scheme val="minor"/>
      </rPr>
      <t>Not publicly available</t>
    </r>
  </si>
  <si>
    <r>
      <rPr>
        <sz val="9"/>
        <color theme="1"/>
        <rFont val="Calibri"/>
        <family val="2"/>
        <scheme val="minor"/>
      </rPr>
      <t>Company</t>
    </r>
  </si>
  <si>
    <r>
      <rPr>
        <sz val="9"/>
        <color theme="1"/>
        <rFont val="Calibri"/>
        <family val="2"/>
        <scheme val="minor"/>
      </rPr>
      <t>The Board of Directors</t>
    </r>
  </si>
  <si>
    <r>
      <rPr>
        <sz val="9"/>
        <color theme="1"/>
        <rFont val="Calibri"/>
        <family val="2"/>
        <scheme val="minor"/>
      </rPr>
      <t>Not publicly available</t>
    </r>
  </si>
  <si>
    <r>
      <rPr>
        <sz val="9"/>
        <color theme="1"/>
        <rFont val="Calibri"/>
        <family val="2"/>
        <scheme val="minor"/>
      </rPr>
      <t>Policy on a sound corporate culture</t>
    </r>
  </si>
  <si>
    <r>
      <rPr>
        <sz val="9"/>
        <color theme="1"/>
        <rFont val="Calibri"/>
        <family val="2"/>
        <scheme val="minor"/>
      </rPr>
      <t>The Board of Directors</t>
    </r>
  </si>
  <si>
    <r>
      <rPr>
        <sz val="9"/>
        <color theme="1"/>
        <rFont val="Calibri"/>
        <family val="2"/>
        <scheme val="minor"/>
      </rPr>
      <t>Not publicly available</t>
    </r>
  </si>
  <si>
    <r>
      <rPr>
        <sz val="9"/>
        <color theme="1"/>
        <rFont val="Calibri"/>
        <family val="2"/>
        <scheme val="minor"/>
      </rPr>
      <t>Company</t>
    </r>
  </si>
  <si>
    <r>
      <rPr>
        <sz val="9"/>
        <color theme="1"/>
        <rFont val="Calibri"/>
        <family val="2"/>
        <scheme val="minor"/>
      </rPr>
      <t>The Board of Directors</t>
    </r>
  </si>
  <si>
    <r>
      <rPr>
        <sz val="9"/>
        <color theme="1"/>
        <rFont val="Calibri"/>
        <family val="2"/>
        <scheme val="minor"/>
      </rPr>
      <t>The Board of Directors</t>
    </r>
  </si>
  <si>
    <r>
      <rPr>
        <sz val="9"/>
        <color theme="1"/>
        <rFont val="Calibri"/>
        <family val="2"/>
        <scheme val="minor"/>
      </rPr>
      <t>Not publicly available</t>
    </r>
  </si>
  <si>
    <r>
      <rPr>
        <sz val="9"/>
        <color theme="1"/>
        <rFont val="Calibri"/>
        <family val="2"/>
        <scheme val="minor"/>
      </rPr>
      <t>Company</t>
    </r>
  </si>
  <si>
    <r>
      <rPr>
        <sz val="9"/>
        <color theme="1"/>
        <rFont val="Calibri"/>
        <family val="2"/>
        <scheme val="minor"/>
      </rPr>
      <t>Company</t>
    </r>
  </si>
  <si>
    <r>
      <rPr>
        <sz val="9"/>
        <color theme="1"/>
        <rFont val="Calibri"/>
        <family val="2"/>
        <scheme val="minor"/>
      </rPr>
      <t>HR</t>
    </r>
  </si>
  <si>
    <r>
      <rPr>
        <sz val="9"/>
        <color theme="1"/>
        <rFont val="Calibri"/>
        <family val="2"/>
        <scheme val="minor"/>
      </rPr>
      <t>Policy on absenteeism due to sickness</t>
    </r>
  </si>
  <si>
    <r>
      <rPr>
        <sz val="9"/>
        <color theme="1"/>
        <rFont val="Calibri"/>
        <family val="2"/>
        <scheme val="minor"/>
      </rPr>
      <t>Not adopted as policy, although included in internal guidelines</t>
    </r>
  </si>
  <si>
    <r>
      <rPr>
        <sz val="9"/>
        <color theme="1"/>
        <rFont val="Calibri"/>
        <family val="2"/>
        <scheme val="minor"/>
      </rPr>
      <t>Company</t>
    </r>
  </si>
  <si>
    <r>
      <rPr>
        <sz val="9"/>
        <color theme="1"/>
        <rFont val="Calibri"/>
        <family val="2"/>
        <scheme val="minor"/>
      </rPr>
      <t>HR</t>
    </r>
  </si>
  <si>
    <r>
      <rPr>
        <sz val="9"/>
        <color theme="1"/>
        <rFont val="Calibri"/>
        <family val="2"/>
        <scheme val="minor"/>
      </rPr>
      <t>Not publicly available. For review by the liaison committee (SU)</t>
    </r>
  </si>
  <si>
    <r>
      <rPr>
        <sz val="9"/>
        <color theme="1"/>
        <rFont val="Calibri"/>
        <family val="2"/>
        <scheme val="minor"/>
      </rPr>
      <t>Policy on stress</t>
    </r>
  </si>
  <si>
    <r>
      <rPr>
        <sz val="9"/>
        <color theme="1"/>
        <rFont val="Calibri"/>
        <family val="2"/>
        <scheme val="minor"/>
      </rPr>
      <t>Not adopted as policy, although included in internal guidelines</t>
    </r>
  </si>
  <si>
    <r>
      <rPr>
        <sz val="9"/>
        <color theme="1"/>
        <rFont val="Calibri"/>
        <family val="2"/>
        <scheme val="minor"/>
      </rPr>
      <t>Company</t>
    </r>
  </si>
  <si>
    <r>
      <rPr>
        <sz val="9"/>
        <color theme="1"/>
        <rFont val="Calibri"/>
        <family val="2"/>
        <scheme val="minor"/>
      </rPr>
      <t>HR</t>
    </r>
  </si>
  <si>
    <r>
      <rPr>
        <sz val="9"/>
        <color theme="1"/>
        <rFont val="Calibri"/>
        <family val="2"/>
        <scheme val="minor"/>
      </rPr>
      <t>Not publicly available. For review by the liaison committee (SU)</t>
    </r>
  </si>
  <si>
    <r>
      <rPr>
        <sz val="9"/>
        <color theme="1"/>
        <rFont val="Calibri"/>
        <family val="2"/>
        <scheme val="minor"/>
      </rPr>
      <t>Policy on drug and alcohol abuse</t>
    </r>
  </si>
  <si>
    <r>
      <rPr>
        <sz val="9"/>
        <color theme="1"/>
        <rFont val="Calibri"/>
        <family val="2"/>
        <scheme val="minor"/>
      </rPr>
      <t>Not adopted as policy, although included in internal guidelines</t>
    </r>
  </si>
  <si>
    <r>
      <rPr>
        <sz val="11"/>
        <color theme="1"/>
        <rFont val="Calibri"/>
        <family val="2"/>
        <scheme val="minor"/>
      </rPr>
      <t>Not policy but internal guidelines</t>
    </r>
  </si>
  <si>
    <r>
      <rPr>
        <sz val="9"/>
        <color theme="1"/>
        <rFont val="Calibri"/>
        <family val="2"/>
        <scheme val="minor"/>
      </rPr>
      <t>Company</t>
    </r>
  </si>
  <si>
    <r>
      <rPr>
        <sz val="9"/>
        <color theme="1"/>
        <rFont val="Calibri"/>
        <family val="2"/>
        <scheme val="minor"/>
      </rPr>
      <t>HR</t>
    </r>
  </si>
  <si>
    <r>
      <rPr>
        <sz val="9"/>
        <color theme="1"/>
        <rFont val="Calibri"/>
        <family val="2"/>
        <scheme val="minor"/>
      </rPr>
      <t>Not publicly available. For review by the liaison committee (SU)</t>
    </r>
  </si>
  <si>
    <r>
      <rPr>
        <sz val="9"/>
        <color theme="1"/>
        <rFont val="Calibri"/>
        <family val="2"/>
        <scheme val="minor"/>
      </rPr>
      <t>Policy on care</t>
    </r>
  </si>
  <si>
    <r>
      <rPr>
        <sz val="9"/>
        <color theme="1"/>
        <rFont val="Calibri"/>
        <family val="2"/>
        <scheme val="minor"/>
      </rPr>
      <t>Not adopted as policy, although included in internal guidelines</t>
    </r>
  </si>
  <si>
    <r>
      <rPr>
        <sz val="11"/>
        <color theme="1"/>
        <rFont val="Calibri"/>
        <family val="2"/>
        <scheme val="minor"/>
      </rPr>
      <t>Not policy but internal guidelines</t>
    </r>
  </si>
  <si>
    <r>
      <rPr>
        <sz val="9"/>
        <color theme="1"/>
        <rFont val="Calibri"/>
        <family val="2"/>
        <scheme val="minor"/>
      </rPr>
      <t>Company</t>
    </r>
  </si>
  <si>
    <r>
      <rPr>
        <sz val="9"/>
        <color theme="1"/>
        <rFont val="Calibri"/>
        <family val="2"/>
        <scheme val="minor"/>
      </rPr>
      <t>HR</t>
    </r>
  </si>
  <si>
    <r>
      <rPr>
        <sz val="9"/>
        <color theme="1"/>
        <rFont val="Calibri"/>
        <family val="2"/>
        <scheme val="minor"/>
      </rPr>
      <t>Not publicly available. For review by the liaison committee (SU)</t>
    </r>
  </si>
  <si>
    <r>
      <rPr>
        <sz val="9"/>
        <color theme="1"/>
        <rFont val="Calibri"/>
        <family val="2"/>
        <scheme val="minor"/>
      </rPr>
      <t>Policy on senior employees</t>
    </r>
  </si>
  <si>
    <r>
      <rPr>
        <sz val="9"/>
        <color theme="1"/>
        <rFont val="Calibri"/>
        <family val="2"/>
        <scheme val="minor"/>
      </rPr>
      <t>Not adopted as policy, although included in internal guidelines</t>
    </r>
  </si>
  <si>
    <r>
      <rPr>
        <sz val="11"/>
        <color theme="1"/>
        <rFont val="Calibri"/>
        <family val="2"/>
        <scheme val="minor"/>
      </rPr>
      <t>Not policy but internal guidelines</t>
    </r>
  </si>
  <si>
    <r>
      <rPr>
        <sz val="9"/>
        <color theme="1"/>
        <rFont val="Calibri"/>
        <family val="2"/>
        <scheme val="minor"/>
      </rPr>
      <t>Company</t>
    </r>
  </si>
  <si>
    <r>
      <rPr>
        <sz val="9"/>
        <color theme="1"/>
        <rFont val="Calibri"/>
        <family val="2"/>
        <scheme val="minor"/>
      </rPr>
      <t>HR</t>
    </r>
  </si>
  <si>
    <r>
      <rPr>
        <sz val="9"/>
        <color theme="1"/>
        <rFont val="Calibri"/>
        <family val="2"/>
        <scheme val="minor"/>
      </rPr>
      <t>Not publicly available. For review by the liaison committee (SU)</t>
    </r>
  </si>
  <si>
    <r>
      <rPr>
        <sz val="9"/>
        <color theme="1"/>
        <rFont val="Calibri"/>
        <family val="2"/>
        <scheme val="minor"/>
      </rPr>
      <t>Policy on prevention and management of bullying and harassment</t>
    </r>
  </si>
  <si>
    <r>
      <rPr>
        <sz val="9"/>
        <color theme="1"/>
        <rFont val="Calibri"/>
        <family val="2"/>
        <scheme val="minor"/>
      </rPr>
      <t>Not adopted as policy, although included in internal guidelines</t>
    </r>
  </si>
  <si>
    <r>
      <rPr>
        <sz val="11"/>
        <color theme="1"/>
        <rFont val="Calibri"/>
        <family val="2"/>
        <scheme val="minor"/>
      </rPr>
      <t>Not policy but internal guidelines</t>
    </r>
  </si>
  <si>
    <r>
      <rPr>
        <sz val="9"/>
        <color theme="1"/>
        <rFont val="Calibri"/>
        <family val="2"/>
        <scheme val="minor"/>
      </rPr>
      <t>Company</t>
    </r>
  </si>
  <si>
    <r>
      <rPr>
        <sz val="9"/>
        <color theme="1"/>
        <rFont val="Calibri"/>
        <family val="2"/>
        <scheme val="minor"/>
      </rPr>
      <t>HR</t>
    </r>
  </si>
  <si>
    <r>
      <rPr>
        <sz val="9"/>
        <color theme="1"/>
        <rFont val="Calibri"/>
        <family val="2"/>
        <scheme val="minor"/>
      </rPr>
      <t>Not publicly available. For review by the liaison committee (SU)</t>
    </r>
  </si>
  <si>
    <r>
      <rPr>
        <sz val="9"/>
        <color theme="1"/>
        <rFont val="Calibri"/>
        <family val="2"/>
        <scheme val="minor"/>
      </rPr>
      <t>Policy on working from home</t>
    </r>
  </si>
  <si>
    <r>
      <rPr>
        <sz val="9"/>
        <color theme="1"/>
        <rFont val="Calibri"/>
        <family val="2"/>
        <scheme val="minor"/>
      </rPr>
      <t>Not adopted as policy, although included in internal guidelines</t>
    </r>
  </si>
  <si>
    <r>
      <rPr>
        <sz val="11"/>
        <color theme="1"/>
        <rFont val="Calibri"/>
        <family val="2"/>
        <scheme val="minor"/>
      </rPr>
      <t>Not policy but internal guidelines</t>
    </r>
  </si>
  <si>
    <r>
      <rPr>
        <sz val="9"/>
        <color theme="1"/>
        <rFont val="Calibri"/>
        <family val="2"/>
        <scheme val="minor"/>
      </rPr>
      <t>Company</t>
    </r>
  </si>
  <si>
    <r>
      <rPr>
        <sz val="9"/>
        <color theme="1"/>
        <rFont val="Calibri"/>
        <family val="2"/>
        <scheme val="minor"/>
      </rPr>
      <t>Not publicly available</t>
    </r>
  </si>
  <si>
    <r>
      <rPr>
        <sz val="9"/>
        <color theme="1"/>
        <rFont val="Calibri"/>
        <family val="2"/>
        <scheme val="minor"/>
      </rPr>
      <t>Procurement policy</t>
    </r>
  </si>
  <si>
    <r>
      <rPr>
        <sz val="9"/>
        <color theme="1"/>
        <rFont val="Calibri"/>
        <family val="2"/>
        <scheme val="minor"/>
      </rPr>
      <t>Not adopted as policy, although included in internal guidelines</t>
    </r>
  </si>
  <si>
    <r>
      <rPr>
        <sz val="11"/>
        <color theme="1"/>
        <rFont val="Calibri"/>
        <family val="2"/>
        <scheme val="minor"/>
      </rPr>
      <t>Not policy but internal guidelines</t>
    </r>
  </si>
  <si>
    <r>
      <rPr>
        <sz val="9"/>
        <color theme="1"/>
        <rFont val="Calibri"/>
        <family val="2"/>
        <scheme val="minor"/>
      </rPr>
      <t>Company</t>
    </r>
  </si>
  <si>
    <r>
      <rPr>
        <sz val="9"/>
        <color theme="1"/>
        <rFont val="Calibri"/>
        <family val="2"/>
        <scheme val="minor"/>
      </rPr>
      <t>Facility Management</t>
    </r>
  </si>
  <si>
    <r>
      <rPr>
        <sz val="9"/>
        <color theme="1"/>
        <rFont val="Calibri"/>
        <family val="2"/>
        <scheme val="minor"/>
      </rPr>
      <t>Not publicly available</t>
    </r>
  </si>
  <si>
    <r>
      <rPr>
        <sz val="9"/>
        <color theme="1"/>
        <rFont val="Calibri"/>
        <family val="2"/>
        <scheme val="minor"/>
      </rPr>
      <t>Indoor climate</t>
    </r>
  </si>
  <si>
    <r>
      <rPr>
        <sz val="9"/>
        <color theme="1"/>
        <rFont val="Calibri"/>
        <family val="2"/>
        <scheme val="minor"/>
      </rPr>
      <t>Not adopted as policy, although included in internal guidelines</t>
    </r>
  </si>
  <si>
    <r>
      <rPr>
        <sz val="11"/>
        <color theme="1"/>
        <rFont val="Calibri"/>
        <family val="2"/>
        <scheme val="minor"/>
      </rPr>
      <t>Not policy but internal guidelines</t>
    </r>
  </si>
  <si>
    <r>
      <rPr>
        <sz val="9"/>
        <color theme="1"/>
        <rFont val="Calibri"/>
        <family val="2"/>
        <scheme val="minor"/>
      </rPr>
      <t>Company</t>
    </r>
  </si>
  <si>
    <r>
      <rPr>
        <sz val="9"/>
        <color theme="1"/>
        <rFont val="Calibri"/>
        <family val="2"/>
        <scheme val="minor"/>
      </rPr>
      <t>HR</t>
    </r>
  </si>
  <si>
    <r>
      <rPr>
        <sz val="9"/>
        <color theme="1"/>
        <rFont val="Calibri"/>
        <family val="2"/>
        <scheme val="minor"/>
      </rPr>
      <t>Not adopted as policy, although included in internal guidelines</t>
    </r>
  </si>
  <si>
    <r>
      <rPr>
        <sz val="9"/>
        <color theme="1"/>
        <rFont val="Calibri"/>
        <family val="2"/>
        <scheme val="minor"/>
      </rPr>
      <t>Travel policy</t>
    </r>
  </si>
  <si>
    <r>
      <rPr>
        <sz val="9"/>
        <color theme="1"/>
        <rFont val="Calibri"/>
        <family val="2"/>
        <scheme val="minor"/>
      </rPr>
      <t>Not adopted as policy, although included in internal guidelines</t>
    </r>
  </si>
  <si>
    <r>
      <rPr>
        <sz val="11"/>
        <color theme="1"/>
        <rFont val="Calibri"/>
        <family val="2"/>
        <scheme val="minor"/>
      </rPr>
      <t>Not policy but internal guidelines</t>
    </r>
  </si>
  <si>
    <r>
      <rPr>
        <sz val="9"/>
        <color theme="1"/>
        <rFont val="Calibri"/>
        <family val="2"/>
        <scheme val="minor"/>
      </rPr>
      <t>Company</t>
    </r>
  </si>
  <si>
    <r>
      <rPr>
        <sz val="9"/>
        <color theme="1"/>
        <rFont val="Calibri"/>
        <family val="2"/>
        <scheme val="minor"/>
      </rPr>
      <t>Facility Management</t>
    </r>
  </si>
  <si>
    <r>
      <rPr>
        <sz val="9"/>
        <color theme="1"/>
        <rFont val="Calibri"/>
        <family val="2"/>
        <scheme val="minor"/>
      </rPr>
      <t>Not publicly available</t>
    </r>
  </si>
  <si>
    <r>
      <rPr>
        <sz val="9"/>
        <color theme="1"/>
        <rFont val="Calibri"/>
        <family val="2"/>
        <scheme val="minor"/>
      </rPr>
      <t>Car policy</t>
    </r>
  </si>
  <si>
    <r>
      <rPr>
        <sz val="9"/>
        <color theme="1"/>
        <rFont val="Calibri"/>
        <family val="2"/>
        <scheme val="minor"/>
      </rPr>
      <t>Not adopted as policy, although included in internal guidelines</t>
    </r>
  </si>
  <si>
    <r>
      <rPr>
        <sz val="11"/>
        <color theme="1"/>
        <rFont val="Calibri"/>
        <family val="2"/>
        <scheme val="minor"/>
      </rPr>
      <t>Not policy but internal guidelines</t>
    </r>
  </si>
  <si>
    <r>
      <rPr>
        <b/>
        <sz val="9"/>
        <color theme="1"/>
        <rFont val="Calibri"/>
        <family val="2"/>
        <scheme val="minor"/>
      </rPr>
      <t>Comments</t>
    </r>
  </si>
  <si>
    <r>
      <rPr>
        <b/>
        <sz val="9"/>
        <color theme="1"/>
        <rFont val="Calibri"/>
        <family val="2"/>
        <scheme val="minor"/>
      </rPr>
      <t>Rooted in</t>
    </r>
  </si>
  <si>
    <r>
      <rPr>
        <b/>
        <sz val="9"/>
        <color theme="1"/>
        <rFont val="Calibri"/>
        <family val="2"/>
        <scheme val="minor"/>
      </rPr>
      <t>Comments</t>
    </r>
  </si>
  <si>
    <r>
      <rPr>
        <sz val="9"/>
        <rFont val="Calibri"/>
        <family val="2"/>
        <scheme val="minor"/>
      </rPr>
      <t>Sustainability Committee</t>
    </r>
  </si>
  <si>
    <r>
      <rPr>
        <sz val="9"/>
        <rFont val="Calibri"/>
        <family val="2"/>
        <scheme val="minor"/>
      </rPr>
      <t>Sustainability Committee</t>
    </r>
  </si>
  <si>
    <r>
      <rPr>
        <sz val="9"/>
        <rFont val="Calibri"/>
        <family val="2"/>
        <scheme val="minor"/>
      </rPr>
      <t>Board of Directors</t>
    </r>
  </si>
  <si>
    <r>
      <rPr>
        <sz val="9"/>
        <rFont val="Calibri"/>
        <family val="2"/>
        <scheme val="minor"/>
      </rPr>
      <t>Board of Directors</t>
    </r>
  </si>
  <si>
    <r>
      <rPr>
        <sz val="9"/>
        <rFont val="Calibri"/>
        <family val="2"/>
        <scheme val="minor"/>
      </rPr>
      <t>Nomination and Remuneration Committee</t>
    </r>
  </si>
  <si>
    <r>
      <rPr>
        <sz val="9"/>
        <rFont val="Calibri"/>
        <family val="2"/>
        <scheme val="minor"/>
      </rPr>
      <t>Board of Directors</t>
    </r>
  </si>
  <si>
    <r>
      <rPr>
        <sz val="9"/>
        <rFont val="Calibri"/>
        <family val="2"/>
        <scheme val="minor"/>
      </rPr>
      <t>Board of Directors</t>
    </r>
  </si>
  <si>
    <r>
      <rPr>
        <sz val="9"/>
        <rFont val="Calibri"/>
        <family val="2"/>
        <scheme val="minor"/>
      </rPr>
      <t>Audit Committee</t>
    </r>
  </si>
  <si>
    <r>
      <rPr>
        <sz val="9"/>
        <rFont val="Calibri"/>
        <family val="2"/>
        <scheme val="minor"/>
      </rPr>
      <t>Board of Directors</t>
    </r>
  </si>
  <si>
    <r>
      <rPr>
        <sz val="9"/>
        <rFont val="Calibri"/>
        <family val="2"/>
        <scheme val="minor"/>
      </rPr>
      <t>Risk Committee</t>
    </r>
  </si>
  <si>
    <r>
      <rPr>
        <sz val="9"/>
        <rFont val="Calibri"/>
        <family val="2"/>
        <scheme val="minor"/>
      </rPr>
      <t>Board of Directors</t>
    </r>
  </si>
  <si>
    <r>
      <rPr>
        <b/>
        <sz val="9"/>
        <rFont val="Calibri"/>
        <family val="2"/>
        <scheme val="minor"/>
      </rPr>
      <t>Data</t>
    </r>
  </si>
  <si>
    <r>
      <rPr>
        <b/>
        <sz val="9"/>
        <color theme="1"/>
        <rFont val="Calibri"/>
        <family val="2"/>
        <scheme val="minor"/>
      </rPr>
      <t>Unit</t>
    </r>
  </si>
  <si>
    <r>
      <rPr>
        <sz val="9"/>
        <rFont val="Calibri"/>
        <family val="2"/>
        <scheme val="minor"/>
      </rPr>
      <t>Tonnes of CO</t>
    </r>
    <r>
      <rPr>
        <vertAlign val="subscript"/>
        <sz val="9"/>
        <rFont val="Calibri"/>
        <family val="2"/>
        <scheme val="minor"/>
      </rPr>
      <t>2</t>
    </r>
    <r>
      <rPr>
        <sz val="9"/>
        <rFont val="Calibri"/>
        <family val="2"/>
        <scheme val="minor"/>
      </rPr>
      <t>e</t>
    </r>
  </si>
  <si>
    <r>
      <rPr>
        <sz val="9"/>
        <rFont val="Calibri"/>
        <family val="2"/>
        <scheme val="minor"/>
      </rPr>
      <t>Tonnes of CO</t>
    </r>
    <r>
      <rPr>
        <vertAlign val="subscript"/>
        <sz val="9"/>
        <rFont val="Calibri"/>
        <family val="2"/>
        <scheme val="minor"/>
      </rPr>
      <t>2</t>
    </r>
    <r>
      <rPr>
        <sz val="9"/>
        <rFont val="Calibri"/>
        <family val="2"/>
        <scheme val="minor"/>
      </rPr>
      <t>e</t>
    </r>
  </si>
  <si>
    <r>
      <rPr>
        <sz val="9"/>
        <rFont val="Calibri"/>
        <family val="2"/>
        <scheme val="minor"/>
      </rPr>
      <t>MWh</t>
    </r>
  </si>
  <si>
    <r>
      <rPr>
        <sz val="9"/>
        <rFont val="Calibri"/>
        <family val="2"/>
        <scheme val="minor"/>
      </rPr>
      <t>%</t>
    </r>
  </si>
  <si>
    <r>
      <rPr>
        <sz val="9"/>
        <rFont val="Calibri"/>
        <family val="2"/>
        <scheme val="minor"/>
      </rPr>
      <t>m</t>
    </r>
    <r>
      <rPr>
        <vertAlign val="superscript"/>
        <sz val="9"/>
        <rFont val="Calibri"/>
        <family val="2"/>
        <scheme val="minor"/>
      </rPr>
      <t>3</t>
    </r>
  </si>
  <si>
    <r>
      <rPr>
        <sz val="9"/>
        <rFont val="Calibri"/>
        <family val="2"/>
        <scheme val="minor"/>
      </rPr>
      <t>Resource management</t>
    </r>
  </si>
  <si>
    <r>
      <rPr>
        <sz val="9"/>
        <rFont val="Calibri"/>
        <family val="2"/>
        <scheme val="minor"/>
      </rPr>
      <t>Tonnes</t>
    </r>
  </si>
  <si>
    <r>
      <rPr>
        <sz val="9"/>
        <rFont val="Calibri"/>
        <family val="2"/>
        <scheme val="minor"/>
      </rPr>
      <t>CEM score</t>
    </r>
  </si>
  <si>
    <r>
      <rPr>
        <sz val="9"/>
        <rFont val="Calibri"/>
        <family val="2"/>
        <scheme val="minor"/>
      </rPr>
      <t>Full-time workforce</t>
    </r>
  </si>
  <si>
    <r>
      <rPr>
        <sz val="9"/>
        <rFont val="Calibri"/>
        <family val="2"/>
        <scheme val="minor"/>
      </rPr>
      <t>FTE</t>
    </r>
  </si>
  <si>
    <r>
      <rPr>
        <sz val="9"/>
        <rFont val="Calibri"/>
        <family val="2"/>
        <scheme val="minor"/>
      </rPr>
      <t>Gender diversity among full-time employees</t>
    </r>
  </si>
  <si>
    <r>
      <rPr>
        <sz val="9"/>
        <rFont val="Calibri"/>
        <family val="2"/>
        <scheme val="minor"/>
      </rPr>
      <t>%</t>
    </r>
  </si>
  <si>
    <r>
      <rPr>
        <sz val="9"/>
        <rFont val="Calibri"/>
        <family val="2"/>
        <scheme val="minor"/>
      </rPr>
      <t>Gender diversity among managers with staff responsibilities</t>
    </r>
  </si>
  <si>
    <r>
      <rPr>
        <sz val="9"/>
        <rFont val="Calibri"/>
        <family val="2"/>
        <scheme val="minor"/>
      </rPr>
      <t>%</t>
    </r>
  </si>
  <si>
    <r>
      <rPr>
        <sz val="9"/>
        <rFont val="Calibri"/>
        <family val="2"/>
        <scheme val="minor"/>
      </rPr>
      <t>Pay gap between genders</t>
    </r>
  </si>
  <si>
    <r>
      <rPr>
        <sz val="9"/>
        <rFont val="Calibri"/>
        <family val="2"/>
        <scheme val="minor"/>
      </rPr>
      <t>Factor</t>
    </r>
  </si>
  <si>
    <r>
      <rPr>
        <sz val="9"/>
        <color theme="1"/>
        <rFont val="Calibri"/>
        <family val="2"/>
        <scheme val="minor"/>
      </rPr>
      <t>Years</t>
    </r>
  </si>
  <si>
    <r>
      <rPr>
        <sz val="9"/>
        <rFont val="Calibri"/>
        <family val="2"/>
        <scheme val="minor"/>
      </rPr>
      <t>Staff turnover rate</t>
    </r>
  </si>
  <si>
    <r>
      <rPr>
        <sz val="9"/>
        <rFont val="Calibri"/>
        <family val="2"/>
        <scheme val="minor"/>
      </rPr>
      <t>%</t>
    </r>
  </si>
  <si>
    <r>
      <rPr>
        <sz val="9"/>
        <rFont val="Calibri"/>
        <family val="2"/>
        <scheme val="minor"/>
      </rPr>
      <t>Days/FTE</t>
    </r>
  </si>
  <si>
    <r>
      <rPr>
        <sz val="9"/>
        <rFont val="Calibri"/>
        <family val="2"/>
        <scheme val="minor"/>
      </rPr>
      <t>Customer retention</t>
    </r>
  </si>
  <si>
    <r>
      <rPr>
        <sz val="9"/>
        <rFont val="Calibri"/>
        <family val="2"/>
        <scheme val="minor"/>
      </rPr>
      <t>%</t>
    </r>
  </si>
  <si>
    <r>
      <rPr>
        <sz val="9"/>
        <rFont val="Calibri"/>
        <family val="2"/>
        <scheme val="minor"/>
      </rPr>
      <t>Factor</t>
    </r>
  </si>
  <si>
    <r>
      <rPr>
        <sz val="9"/>
        <rFont val="Calibri"/>
        <family val="2"/>
        <scheme val="minor"/>
      </rPr>
      <t>%</t>
    </r>
  </si>
  <si>
    <r>
      <rPr>
        <sz val="9"/>
        <rFont val="Calibri"/>
        <family val="2"/>
        <scheme val="minor"/>
      </rPr>
      <t>%</t>
    </r>
  </si>
  <si>
    <r>
      <rPr>
        <sz val="9"/>
        <rFont val="Calibri"/>
        <family val="2"/>
        <scheme val="minor"/>
      </rPr>
      <t>Attendance at Board of Directors meetings</t>
    </r>
  </si>
  <si>
    <r>
      <rPr>
        <sz val="9"/>
        <rFont val="Calibri"/>
        <family val="2"/>
        <scheme val="minor"/>
      </rPr>
      <t>%</t>
    </r>
  </si>
  <si>
    <r>
      <rPr>
        <sz val="9"/>
        <rFont val="Calibri"/>
        <family val="2"/>
        <scheme val="minor"/>
      </rPr>
      <t>Attendance at Sustainability Committee meetings</t>
    </r>
  </si>
  <si>
    <r>
      <rPr>
        <sz val="9"/>
        <rFont val="Calibri"/>
        <family val="2"/>
        <scheme val="minor"/>
      </rPr>
      <t>%</t>
    </r>
  </si>
  <si>
    <r>
      <rPr>
        <b/>
        <sz val="9"/>
        <color rgb="FF000000"/>
        <rFont val="Calibri"/>
        <family val="2"/>
        <scheme val="minor"/>
      </rPr>
      <t>Unit</t>
    </r>
  </si>
  <si>
    <r>
      <rPr>
        <b/>
        <sz val="9"/>
        <color rgb="FF000000"/>
        <rFont val="Calibri"/>
        <family val="2"/>
        <scheme val="minor"/>
      </rPr>
      <t>Arbejdernes Landsbank</t>
    </r>
  </si>
  <si>
    <r>
      <rPr>
        <b/>
        <sz val="9"/>
        <color rgb="FF000000"/>
        <rFont val="Calibri"/>
        <family val="2"/>
        <scheme val="minor"/>
      </rPr>
      <t>Vestjysk Bank</t>
    </r>
  </si>
  <si>
    <r>
      <rPr>
        <b/>
        <sz val="9"/>
        <color rgb="FF000000"/>
        <rFont val="Calibri"/>
        <family val="2"/>
        <scheme val="minor"/>
      </rPr>
      <t>AL Finans</t>
    </r>
  </si>
  <si>
    <r>
      <rPr>
        <sz val="9"/>
        <color rgb="FF000000"/>
        <rFont val="Calibri"/>
        <family val="2"/>
        <scheme val="minor"/>
      </rPr>
      <t>%</t>
    </r>
  </si>
  <si>
    <r>
      <rPr>
        <sz val="9"/>
        <color rgb="FF000000"/>
        <rFont val="Calibri"/>
        <family val="2"/>
        <scheme val="minor"/>
      </rPr>
      <t>%</t>
    </r>
  </si>
  <si>
    <r>
      <rPr>
        <sz val="9"/>
        <color rgb="FF000000"/>
        <rFont val="Calibri"/>
        <family val="2"/>
        <scheme val="minor"/>
      </rPr>
      <t>DKK bn.</t>
    </r>
  </si>
  <si>
    <r>
      <rPr>
        <sz val="9"/>
        <color rgb="FF000000"/>
        <rFont val="Calibri"/>
        <family val="2"/>
        <scheme val="minor"/>
      </rPr>
      <t>DKK bn.</t>
    </r>
  </si>
  <si>
    <r>
      <rPr>
        <sz val="9"/>
        <color rgb="FF000000"/>
        <rFont val="Calibri"/>
        <family val="2"/>
        <scheme val="minor"/>
      </rPr>
      <t>Volume of investments in green bonds</t>
    </r>
  </si>
  <si>
    <r>
      <rPr>
        <b/>
        <sz val="9"/>
        <color rgb="FF000000"/>
        <rFont val="Calibri"/>
        <family val="2"/>
        <scheme val="minor"/>
      </rPr>
      <t>Unit</t>
    </r>
  </si>
  <si>
    <r>
      <rPr>
        <b/>
        <sz val="9"/>
        <color rgb="FF000000"/>
        <rFont val="Calibri"/>
        <family val="2"/>
        <scheme val="minor"/>
      </rPr>
      <t>Arbejdernes Landsbank</t>
    </r>
  </si>
  <si>
    <r>
      <rPr>
        <b/>
        <sz val="9"/>
        <color rgb="FF000000"/>
        <rFont val="Calibri"/>
        <family val="2"/>
        <scheme val="minor"/>
      </rPr>
      <t>Vestjysk Bank</t>
    </r>
  </si>
  <si>
    <r>
      <rPr>
        <b/>
        <sz val="9"/>
        <color rgb="FF000000"/>
        <rFont val="Calibri"/>
        <family val="2"/>
        <scheme val="minor"/>
      </rPr>
      <t>AL Finans</t>
    </r>
  </si>
  <si>
    <r>
      <rPr>
        <sz val="9"/>
        <color rgb="FF000000"/>
        <rFont val="Calibri"/>
        <family val="2"/>
        <scheme val="minor"/>
      </rPr>
      <t>%</t>
    </r>
  </si>
  <si>
    <r>
      <rPr>
        <sz val="9"/>
        <color rgb="FF000000"/>
        <rFont val="Calibri"/>
        <family val="2"/>
        <scheme val="minor"/>
      </rPr>
      <t>Electricity consumption</t>
    </r>
  </si>
  <si>
    <r>
      <rPr>
        <sz val="9"/>
        <color rgb="FF000000"/>
        <rFont val="Calibri"/>
        <family val="2"/>
        <scheme val="minor"/>
      </rPr>
      <t>kWh/FTE</t>
    </r>
  </si>
  <si>
    <r>
      <rPr>
        <sz val="9"/>
        <color rgb="FF000000"/>
        <rFont val="Calibri"/>
        <family val="2"/>
        <scheme val="minor"/>
      </rPr>
      <t>kWh/FTE</t>
    </r>
  </si>
  <si>
    <r>
      <rPr>
        <sz val="9"/>
        <color rgb="FF000000"/>
        <rFont val="Calibri"/>
        <family val="2"/>
        <scheme val="minor"/>
      </rPr>
      <t>Water consumption</t>
    </r>
  </si>
  <si>
    <r>
      <rPr>
        <sz val="9"/>
        <color rgb="FF000000"/>
        <rFont val="Calibri"/>
        <family val="2"/>
        <scheme val="minor"/>
      </rPr>
      <t>m</t>
    </r>
    <r>
      <rPr>
        <vertAlign val="superscript"/>
        <sz val="9"/>
        <color rgb="FF000000"/>
        <rFont val="Calibri"/>
        <family val="2"/>
        <scheme val="minor"/>
      </rPr>
      <t>3</t>
    </r>
    <r>
      <rPr>
        <sz val="9"/>
        <color rgb="FF000000"/>
        <rFont val="Calibri"/>
        <family val="2"/>
        <scheme val="minor"/>
      </rPr>
      <t>/FTE</t>
    </r>
  </si>
  <si>
    <r>
      <rPr>
        <sz val="9"/>
        <color rgb="FF000000"/>
        <rFont val="Calibri"/>
        <family val="2"/>
        <scheme val="minor"/>
      </rPr>
      <t>Waste source-separation rate</t>
    </r>
  </si>
  <si>
    <r>
      <rPr>
        <sz val="9"/>
        <color rgb="FF000000"/>
        <rFont val="Calibri"/>
        <family val="2"/>
        <scheme val="minor"/>
      </rPr>
      <t>%</t>
    </r>
  </si>
  <si>
    <r>
      <rPr>
        <sz val="9"/>
        <color rgb="FF000000"/>
        <rFont val="Calibri"/>
        <family val="2"/>
        <scheme val="minor"/>
      </rPr>
      <t>Ecolabelled purchases</t>
    </r>
  </si>
  <si>
    <r>
      <rPr>
        <sz val="9"/>
        <color rgb="FF000000"/>
        <rFont val="Calibri"/>
        <family val="2"/>
        <scheme val="minor"/>
      </rPr>
      <t>%</t>
    </r>
  </si>
  <si>
    <r>
      <rPr>
        <sz val="9"/>
        <color rgb="FF000000"/>
        <rFont val="Calibri"/>
        <family val="2"/>
        <scheme val="minor"/>
      </rPr>
      <t>-</t>
    </r>
  </si>
  <si>
    <r>
      <rPr>
        <sz val="9"/>
        <color rgb="FF000000"/>
        <rFont val="Calibri"/>
        <family val="2"/>
        <scheme val="minor"/>
      </rPr>
      <t>-</t>
    </r>
  </si>
  <si>
    <r>
      <rPr>
        <sz val="9"/>
        <color rgb="FF000000"/>
        <rFont val="Calibri"/>
        <family val="2"/>
        <scheme val="minor"/>
      </rPr>
      <t>Organic products in the canteen</t>
    </r>
  </si>
  <si>
    <r>
      <rPr>
        <sz val="9"/>
        <color rgb="FF000000"/>
        <rFont val="Calibri"/>
        <family val="2"/>
        <scheme val="minor"/>
      </rPr>
      <t>%</t>
    </r>
  </si>
  <si>
    <r>
      <rPr>
        <sz val="9"/>
        <color rgb="FF000000"/>
        <rFont val="Calibri"/>
        <family val="2"/>
        <scheme val="minor"/>
      </rPr>
      <t>-</t>
    </r>
  </si>
  <si>
    <r>
      <rPr>
        <sz val="9"/>
        <color rgb="FF000000"/>
        <rFont val="Calibri"/>
        <family val="2"/>
        <scheme val="minor"/>
      </rPr>
      <t>Tonnes of CO</t>
    </r>
    <r>
      <rPr>
        <vertAlign val="subscript"/>
        <sz val="11"/>
        <color theme="1"/>
        <rFont val="Calibri"/>
        <family val="2"/>
        <scheme val="minor"/>
      </rPr>
      <t>2</t>
    </r>
    <r>
      <rPr>
        <sz val="9"/>
        <color rgb="FF000000"/>
        <rFont val="Calibri"/>
        <family val="2"/>
        <scheme val="minor"/>
      </rPr>
      <t>e</t>
    </r>
  </si>
  <si>
    <r>
      <rPr>
        <sz val="9"/>
        <color rgb="FF000000"/>
        <rFont val="Calibri"/>
        <family val="2"/>
        <scheme val="minor"/>
      </rPr>
      <t>Tonnes of CO</t>
    </r>
    <r>
      <rPr>
        <vertAlign val="subscript"/>
        <sz val="9"/>
        <color rgb="FF000000"/>
        <rFont val="Calibri"/>
        <family val="2"/>
        <scheme val="minor"/>
      </rPr>
      <t>2</t>
    </r>
    <r>
      <rPr>
        <sz val="9"/>
        <color rgb="FF000000"/>
        <rFont val="Calibri"/>
        <family val="2"/>
        <scheme val="minor"/>
      </rPr>
      <t>e</t>
    </r>
  </si>
  <si>
    <r>
      <rPr>
        <sz val="9"/>
        <color rgb="FF000000"/>
        <rFont val="Calibri"/>
        <family val="2"/>
        <scheme val="minor"/>
      </rPr>
      <t>Tonnes of CO</t>
    </r>
    <r>
      <rPr>
        <vertAlign val="subscript"/>
        <sz val="11"/>
        <color theme="1"/>
        <rFont val="Calibri"/>
        <family val="2"/>
        <scheme val="minor"/>
      </rPr>
      <t>2</t>
    </r>
    <r>
      <rPr>
        <sz val="9"/>
        <color rgb="FF000000"/>
        <rFont val="Calibri"/>
        <family val="2"/>
        <scheme val="minor"/>
      </rPr>
      <t>e</t>
    </r>
  </si>
  <si>
    <r>
      <rPr>
        <sz val="9"/>
        <color rgb="FF000000"/>
        <rFont val="Calibri"/>
        <family val="2"/>
        <scheme val="minor"/>
      </rPr>
      <t>Full-time workforce</t>
    </r>
  </si>
  <si>
    <r>
      <rPr>
        <sz val="9"/>
        <color rgb="FF000000"/>
        <rFont val="Calibri"/>
        <family val="2"/>
        <scheme val="minor"/>
      </rPr>
      <t>FTE</t>
    </r>
  </si>
  <si>
    <r>
      <rPr>
        <sz val="9"/>
        <color rgb="FF000000"/>
        <rFont val="Calibri"/>
        <family val="2"/>
        <scheme val="minor"/>
      </rPr>
      <t>Customer satisfaction, Voxmeter, annual</t>
    </r>
  </si>
  <si>
    <r>
      <rPr>
        <sz val="9"/>
        <color rgb="FF000000"/>
        <rFont val="Calibri"/>
        <family val="2"/>
        <scheme val="minor"/>
      </rPr>
      <t>Rank</t>
    </r>
  </si>
  <si>
    <r>
      <rPr>
        <sz val="9"/>
        <color rgb="FF000000"/>
        <rFont val="Calibri"/>
        <family val="2"/>
        <scheme val="minor"/>
      </rPr>
      <t>Customer satisfaction, Voxmeter, annual</t>
    </r>
  </si>
  <si>
    <r>
      <rPr>
        <sz val="9"/>
        <color rgb="FF000000"/>
        <rFont val="Calibri"/>
        <family val="2"/>
        <scheme val="minor"/>
      </rPr>
      <t>CEM score</t>
    </r>
  </si>
  <si>
    <r>
      <rPr>
        <sz val="9"/>
        <color rgb="FF000000"/>
        <rFont val="Calibri"/>
        <family val="2"/>
        <scheme val="minor"/>
      </rPr>
      <t>Customer satisfaction after meeting</t>
    </r>
  </si>
  <si>
    <r>
      <rPr>
        <sz val="9"/>
        <color rgb="FF000000"/>
        <rFont val="Calibri"/>
        <family val="2"/>
        <scheme val="minor"/>
      </rPr>
      <t>NPS score 0-100</t>
    </r>
  </si>
  <si>
    <r>
      <rPr>
        <sz val="9"/>
        <color rgb="FF000000"/>
        <rFont val="Calibri"/>
        <family val="2"/>
        <scheme val="minor"/>
      </rPr>
      <t>Influx of customers (net)</t>
    </r>
  </si>
  <si>
    <r>
      <rPr>
        <sz val="9"/>
        <color rgb="FF000000"/>
        <rFont val="Calibri"/>
        <family val="2"/>
        <scheme val="minor"/>
      </rPr>
      <t>Number</t>
    </r>
  </si>
  <si>
    <r>
      <rPr>
        <sz val="9"/>
        <color rgb="FF000000"/>
        <rFont val="Calibri"/>
        <family val="2"/>
        <scheme val="minor"/>
      </rPr>
      <t>Customer retention</t>
    </r>
  </si>
  <si>
    <r>
      <rPr>
        <sz val="9"/>
        <color rgb="FF000000"/>
        <rFont val="Calibri"/>
        <family val="2"/>
        <scheme val="minor"/>
      </rPr>
      <t>%</t>
    </r>
  </si>
  <si>
    <r>
      <rPr>
        <sz val="9"/>
        <color rgb="FF000000"/>
        <rFont val="Calibri"/>
        <family val="2"/>
        <scheme val="minor"/>
      </rPr>
      <t>Gender diversity among full-time employees</t>
    </r>
  </si>
  <si>
    <r>
      <rPr>
        <sz val="9"/>
        <color rgb="FF000000"/>
        <rFont val="Calibri"/>
        <family val="2"/>
        <scheme val="minor"/>
      </rPr>
      <t>Gender diversity among managers with staff responsibilities</t>
    </r>
  </si>
  <si>
    <r>
      <rPr>
        <sz val="9"/>
        <color rgb="FF000000"/>
        <rFont val="Calibri"/>
        <family val="2"/>
        <scheme val="minor"/>
      </rPr>
      <t>Pay gap between genders</t>
    </r>
  </si>
  <si>
    <r>
      <rPr>
        <sz val="9"/>
        <color rgb="FF000000"/>
        <rFont val="Calibri"/>
        <family val="2"/>
        <scheme val="minor"/>
      </rPr>
      <t>Factor</t>
    </r>
  </si>
  <si>
    <r>
      <rPr>
        <sz val="9"/>
        <color rgb="FF000000"/>
        <rFont val="Calibri"/>
        <family val="2"/>
        <scheme val="minor"/>
      </rPr>
      <t>Average seniority</t>
    </r>
  </si>
  <si>
    <r>
      <rPr>
        <sz val="9"/>
        <color rgb="FF000000"/>
        <rFont val="Calibri"/>
        <family val="2"/>
        <scheme val="minor"/>
      </rPr>
      <t>Years</t>
    </r>
  </si>
  <si>
    <r>
      <rPr>
        <sz val="9"/>
        <color rgb="FF000000"/>
        <rFont val="Calibri"/>
        <family val="2"/>
        <scheme val="minor"/>
      </rPr>
      <t>Employee satisfaction measured by job satisfaction/loyalty</t>
    </r>
  </si>
  <si>
    <r>
      <rPr>
        <sz val="9"/>
        <color rgb="FF000000"/>
        <rFont val="Calibri"/>
        <family val="2"/>
        <scheme val="minor"/>
      </rPr>
      <t>0-100</t>
    </r>
  </si>
  <si>
    <r>
      <rPr>
        <sz val="9"/>
        <color rgb="FF000000"/>
        <rFont val="Calibri"/>
        <family val="2"/>
        <scheme val="minor"/>
      </rPr>
      <t>77/83</t>
    </r>
  </si>
  <si>
    <r>
      <rPr>
        <sz val="9"/>
        <color rgb="FF000000"/>
        <rFont val="Calibri"/>
        <family val="2"/>
        <scheme val="minor"/>
      </rPr>
      <t>80/85</t>
    </r>
  </si>
  <si>
    <r>
      <rPr>
        <sz val="9"/>
        <color rgb="FF000000"/>
        <rFont val="Calibri"/>
        <family val="2"/>
        <scheme val="minor"/>
      </rPr>
      <t>Staff turnover rate</t>
    </r>
  </si>
  <si>
    <r>
      <rPr>
        <sz val="9"/>
        <color rgb="FF000000"/>
        <rFont val="Calibri"/>
        <family val="2"/>
        <scheme val="minor"/>
      </rPr>
      <t>%</t>
    </r>
  </si>
  <si>
    <r>
      <rPr>
        <sz val="9"/>
        <color rgb="FF000000"/>
        <rFont val="Calibri"/>
        <family val="2"/>
        <scheme val="minor"/>
      </rPr>
      <t>Absenteeism due to sickness per employee</t>
    </r>
  </si>
  <si>
    <r>
      <rPr>
        <sz val="9"/>
        <color rgb="FF000000"/>
        <rFont val="Calibri"/>
        <family val="2"/>
        <scheme val="minor"/>
      </rPr>
      <t>Days/FTE</t>
    </r>
  </si>
  <si>
    <r>
      <rPr>
        <sz val="9"/>
        <color rgb="FF000000"/>
        <rFont val="Calibri"/>
        <family val="2"/>
        <scheme val="minor"/>
      </rPr>
      <t>Attendance at Board of Directors meetings</t>
    </r>
  </si>
  <si>
    <r>
      <rPr>
        <sz val="9"/>
        <color rgb="FF000000"/>
        <rFont val="Calibri"/>
        <family val="2"/>
        <scheme val="minor"/>
      </rPr>
      <t>%</t>
    </r>
  </si>
  <si>
    <r>
      <rPr>
        <sz val="9"/>
        <color rgb="FF000000"/>
        <rFont val="Calibri"/>
        <family val="2"/>
        <scheme val="minor"/>
      </rPr>
      <t>Gender diversity on the Board</t>
    </r>
  </si>
  <si>
    <r>
      <rPr>
        <sz val="9"/>
        <color rgb="FF000000"/>
        <rFont val="Calibri"/>
        <family val="2"/>
        <scheme val="minor"/>
      </rPr>
      <t>Gender diversity in the Executive Management</t>
    </r>
  </si>
  <si>
    <r>
      <rPr>
        <sz val="9"/>
        <color rgb="FF000000"/>
        <rFont val="Calibri"/>
        <family val="2"/>
        <scheme val="minor"/>
      </rPr>
      <t>0/100</t>
    </r>
  </si>
  <si>
    <r>
      <rPr>
        <sz val="9"/>
        <color rgb="FF000000"/>
        <rFont val="Calibri"/>
        <family val="2"/>
        <scheme val="minor"/>
      </rPr>
      <t>Attendance at Sustainability Committee meetings</t>
    </r>
  </si>
  <si>
    <r>
      <rPr>
        <sz val="9"/>
        <color rgb="FF000000"/>
        <rFont val="Calibri"/>
        <family val="2"/>
        <scheme val="minor"/>
      </rPr>
      <t>%</t>
    </r>
  </si>
  <si>
    <r>
      <rPr>
        <sz val="9"/>
        <color rgb="FF000000"/>
        <rFont val="Calibri"/>
        <family val="2"/>
        <scheme val="minor"/>
      </rPr>
      <t>Pay gap between the CEO and employees</t>
    </r>
  </si>
  <si>
    <r>
      <rPr>
        <sz val="9"/>
        <color rgb="FF000000"/>
        <rFont val="Calibri"/>
        <family val="2"/>
        <scheme val="minor"/>
      </rPr>
      <t>Factor</t>
    </r>
  </si>
  <si>
    <r>
      <rPr>
        <sz val="9"/>
        <color rgb="FF000000"/>
        <rFont val="Calibri"/>
        <family val="2"/>
        <scheme val="minor"/>
      </rPr>
      <t>Share of employees who have completed "anti-money laundering/anti-terrorism" certification</t>
    </r>
  </si>
  <si>
    <r>
      <rPr>
        <sz val="9"/>
        <color rgb="FF000000"/>
        <rFont val="Calibri"/>
        <family val="2"/>
        <scheme val="minor"/>
      </rPr>
      <t>%</t>
    </r>
  </si>
  <si>
    <r>
      <rPr>
        <b/>
        <sz val="9"/>
        <color theme="1"/>
        <rFont val="Calibri"/>
        <family val="2"/>
        <scheme val="minor"/>
      </rPr>
      <t>Enhed</t>
    </r>
  </si>
  <si>
    <r>
      <rPr>
        <b/>
        <sz val="9"/>
        <color theme="1"/>
        <rFont val="Calibri"/>
        <family val="2"/>
        <scheme val="minor"/>
      </rPr>
      <t>AL Finans</t>
    </r>
  </si>
  <si>
    <r>
      <rPr>
        <b/>
        <sz val="9"/>
        <color theme="0"/>
        <rFont val="Calibri"/>
        <family val="2"/>
        <scheme val="minor"/>
      </rPr>
      <t>Bæredygtig finansiering</t>
    </r>
  </si>
  <si>
    <r>
      <rPr>
        <b/>
        <sz val="9"/>
        <color theme="1"/>
        <rFont val="Calibri"/>
        <family val="2"/>
        <scheme val="minor"/>
      </rPr>
      <t>Bolig</t>
    </r>
  </si>
  <si>
    <r>
      <rPr>
        <sz val="9"/>
        <color rgb="FF000000"/>
        <rFont val="Calibri"/>
        <family val="2"/>
        <scheme val="minor"/>
      </rPr>
      <t>Mio. DKK</t>
    </r>
  </si>
  <si>
    <r>
      <rPr>
        <sz val="9"/>
        <color theme="1"/>
        <rFont val="Calibri"/>
        <family val="2"/>
        <scheme val="minor"/>
      </rPr>
      <t>Klimalån volumen samlet</t>
    </r>
  </si>
  <si>
    <r>
      <rPr>
        <sz val="9"/>
        <color theme="1"/>
        <rFont val="Calibri"/>
        <family val="2"/>
        <scheme val="minor"/>
      </rPr>
      <t>Mio. DKK</t>
    </r>
  </si>
  <si>
    <r>
      <rPr>
        <sz val="9"/>
        <color rgb="FF000000"/>
        <rFont val="Calibri"/>
        <family val="2"/>
        <scheme val="minor"/>
      </rPr>
      <t>Energilån volumen samlet</t>
    </r>
  </si>
  <si>
    <r>
      <rPr>
        <sz val="9"/>
        <color rgb="FF000000"/>
        <rFont val="Calibri"/>
        <family val="2"/>
        <scheme val="minor"/>
      </rPr>
      <t>Mio. DKK</t>
    </r>
  </si>
  <si>
    <r>
      <rPr>
        <sz val="9"/>
        <color theme="1"/>
        <rFont val="Calibri"/>
        <family val="2"/>
        <scheme val="minor"/>
      </rPr>
      <t>ProvinsKlar volumen samlet</t>
    </r>
  </si>
  <si>
    <r>
      <rPr>
        <sz val="9"/>
        <color theme="1"/>
        <rFont val="Calibri"/>
        <family val="2"/>
        <scheme val="minor"/>
      </rPr>
      <t>Mio. DKK</t>
    </r>
  </si>
  <si>
    <r>
      <rPr>
        <sz val="9"/>
        <color rgb="FF000000"/>
        <rFont val="Calibri"/>
        <family val="2"/>
        <scheme val="minor"/>
      </rPr>
      <t>Pantebreve volumen samlet</t>
    </r>
  </si>
  <si>
    <r>
      <rPr>
        <sz val="9"/>
        <color rgb="FF000000"/>
        <rFont val="Calibri"/>
        <family val="2"/>
        <scheme val="minor"/>
      </rPr>
      <t>Mio. DKK</t>
    </r>
  </si>
  <si>
    <r>
      <rPr>
        <sz val="9"/>
        <color theme="1"/>
        <rFont val="Calibri"/>
        <family val="2"/>
        <scheme val="minor"/>
      </rPr>
      <t>Mio. DKK</t>
    </r>
  </si>
  <si>
    <r>
      <rPr>
        <sz val="9"/>
        <color rgb="FF000000"/>
        <rFont val="Calibri"/>
        <family val="2"/>
        <scheme val="minor"/>
      </rPr>
      <t>Mio. DKK</t>
    </r>
  </si>
  <si>
    <r>
      <rPr>
        <b/>
        <sz val="9"/>
        <color theme="1"/>
        <rFont val="Calibri"/>
        <family val="2"/>
        <scheme val="minor"/>
      </rPr>
      <t>Bil</t>
    </r>
  </si>
  <si>
    <r>
      <rPr>
        <sz val="9"/>
        <color rgb="FF000000"/>
        <rFont val="Calibri"/>
        <family val="2"/>
        <scheme val="minor"/>
      </rPr>
      <t>Samlet billån og leasingformidling i alt</t>
    </r>
  </si>
  <si>
    <r>
      <rPr>
        <sz val="9"/>
        <color rgb="FF000000"/>
        <rFont val="Calibri"/>
        <family val="2"/>
        <scheme val="minor"/>
      </rPr>
      <t>Mio. DKK</t>
    </r>
  </si>
  <si>
    <r>
      <rPr>
        <sz val="9"/>
        <color theme="1"/>
        <rFont val="Calibri"/>
        <family val="2"/>
        <scheme val="minor"/>
      </rPr>
      <t>Mio. DKK</t>
    </r>
  </si>
  <si>
    <r>
      <rPr>
        <sz val="9"/>
        <color theme="1"/>
        <rFont val="Calibri"/>
        <family val="2"/>
        <scheme val="minor"/>
      </rPr>
      <t>mia. DKK</t>
    </r>
  </si>
  <si>
    <r>
      <rPr>
        <sz val="9"/>
        <color rgb="FF000000"/>
        <rFont val="Calibri"/>
        <family val="2"/>
        <scheme val="minor"/>
      </rPr>
      <t>%</t>
    </r>
  </si>
  <si>
    <r>
      <rPr>
        <sz val="9"/>
        <color theme="1"/>
        <rFont val="Calibri"/>
        <family val="2"/>
        <scheme val="minor"/>
      </rPr>
      <t>Investeringer med bæredygtigt fokus (iht. SFDR artikel 8)</t>
    </r>
  </si>
  <si>
    <r>
      <rPr>
        <sz val="9"/>
        <color theme="1"/>
        <rFont val="Calibri"/>
        <family val="2"/>
        <scheme val="minor"/>
      </rPr>
      <t>mia. DKK</t>
    </r>
  </si>
  <si>
    <r>
      <rPr>
        <sz val="9"/>
        <color theme="1"/>
        <rFont val="Calibri"/>
        <family val="2"/>
        <scheme val="minor"/>
      </rPr>
      <t>mia. DKK</t>
    </r>
  </si>
  <si>
    <r>
      <rPr>
        <sz val="9"/>
        <color rgb="FF000000"/>
        <rFont val="Calibri"/>
        <family val="2"/>
        <scheme val="minor"/>
      </rPr>
      <t>Volumen for investeringer i grønne obligationer</t>
    </r>
  </si>
  <si>
    <r>
      <rPr>
        <sz val="9"/>
        <color rgb="FF000000"/>
        <rFont val="Calibri"/>
        <family val="2"/>
        <scheme val="minor"/>
      </rPr>
      <t>Mio. DKK</t>
    </r>
  </si>
  <si>
    <r>
      <rPr>
        <b/>
        <sz val="9"/>
        <color theme="0"/>
        <rFont val="Calibri"/>
        <family val="2"/>
        <scheme val="minor"/>
      </rPr>
      <t>Miljømæssige forhold</t>
    </r>
  </si>
  <si>
    <r>
      <rPr>
        <sz val="9"/>
        <color rgb="FF000000"/>
        <rFont val="Calibri"/>
        <family val="2"/>
        <scheme val="minor"/>
      </rPr>
      <t>Ton CO2e/FTE</t>
    </r>
  </si>
  <si>
    <r>
      <rPr>
        <sz val="9"/>
        <color theme="1"/>
        <rFont val="Calibri"/>
        <family val="2"/>
        <scheme val="minor"/>
      </rPr>
      <t>%</t>
    </r>
  </si>
  <si>
    <r>
      <rPr>
        <sz val="9"/>
        <color rgb="FF000000"/>
        <rFont val="Calibri"/>
        <family val="2"/>
        <scheme val="minor"/>
      </rPr>
      <t>Andre indirekte påvirkninger (scope 3)</t>
    </r>
  </si>
  <si>
    <r>
      <rPr>
        <sz val="9"/>
        <color rgb="FF000000"/>
        <rFont val="Calibri"/>
        <family val="2"/>
        <scheme val="minor"/>
      </rPr>
      <t>Ton CO2e/FTE</t>
    </r>
  </si>
  <si>
    <r>
      <rPr>
        <sz val="9"/>
        <color theme="1"/>
        <rFont val="Calibri"/>
        <family val="2"/>
        <scheme val="minor"/>
      </rPr>
      <t>Elforbrug</t>
    </r>
  </si>
  <si>
    <r>
      <rPr>
        <sz val="9"/>
        <color theme="1"/>
        <rFont val="Calibri"/>
        <family val="2"/>
        <scheme val="minor"/>
      </rPr>
      <t>kWh/FTE</t>
    </r>
  </si>
  <si>
    <r>
      <rPr>
        <sz val="9"/>
        <color rgb="FF000000"/>
        <rFont val="Calibri"/>
        <family val="2"/>
        <scheme val="minor"/>
      </rPr>
      <t>Varmeforbrug</t>
    </r>
  </si>
  <si>
    <r>
      <rPr>
        <sz val="9"/>
        <color rgb="FF000000"/>
        <rFont val="Calibri"/>
        <family val="2"/>
        <scheme val="minor"/>
      </rPr>
      <t>kWh/FTE</t>
    </r>
  </si>
  <si>
    <r>
      <rPr>
        <sz val="9"/>
        <color theme="1"/>
        <rFont val="Calibri"/>
        <family val="2"/>
        <scheme val="minor"/>
      </rPr>
      <t>Vandforbrug</t>
    </r>
  </si>
  <si>
    <r>
      <rPr>
        <sz val="9"/>
        <color theme="1"/>
        <rFont val="Calibri"/>
        <family val="2"/>
        <scheme val="minor"/>
      </rPr>
      <t>m3/FTE</t>
    </r>
  </si>
  <si>
    <r>
      <rPr>
        <sz val="9"/>
        <color rgb="FF000000"/>
        <rFont val="Calibri"/>
        <family val="2"/>
        <scheme val="minor"/>
      </rPr>
      <t>Udsorteringsgrad af affald</t>
    </r>
  </si>
  <si>
    <r>
      <rPr>
        <sz val="9"/>
        <color rgb="FF000000"/>
        <rFont val="Calibri"/>
        <family val="2"/>
        <scheme val="minor"/>
      </rPr>
      <t>%</t>
    </r>
  </si>
  <si>
    <r>
      <rPr>
        <sz val="9"/>
        <color theme="1"/>
        <rFont val="Calibri"/>
        <family val="2"/>
        <scheme val="minor"/>
      </rPr>
      <t>Miljømærket indkøb</t>
    </r>
  </si>
  <si>
    <r>
      <rPr>
        <sz val="9"/>
        <color theme="1"/>
        <rFont val="Calibri"/>
        <family val="2"/>
        <scheme val="minor"/>
      </rPr>
      <t>%</t>
    </r>
  </si>
  <si>
    <r>
      <rPr>
        <sz val="9"/>
        <color theme="1"/>
        <rFont val="Calibri"/>
        <family val="2"/>
        <scheme val="minor"/>
      </rPr>
      <t>Ton CO2e/mio. DKK</t>
    </r>
  </si>
  <si>
    <r>
      <rPr>
        <sz val="9"/>
        <color rgb="FF000000"/>
        <rFont val="Calibri"/>
        <family val="2"/>
        <scheme val="minor"/>
      </rPr>
      <t>Ton CO2e/mio. DKK</t>
    </r>
  </si>
  <si>
    <r>
      <rPr>
        <b/>
        <sz val="9"/>
        <color theme="0"/>
        <rFont val="Calibri"/>
        <family val="2"/>
        <scheme val="minor"/>
      </rPr>
      <t>Sociale forhold</t>
    </r>
  </si>
  <si>
    <r>
      <rPr>
        <sz val="9"/>
        <color theme="1"/>
        <rFont val="Calibri"/>
        <family val="2"/>
        <scheme val="minor"/>
      </rPr>
      <t>Kundetilfredshed, Voxmeter, årlig</t>
    </r>
  </si>
  <si>
    <r>
      <rPr>
        <sz val="9"/>
        <color theme="1"/>
        <rFont val="Calibri"/>
        <family val="2"/>
        <scheme val="minor"/>
      </rPr>
      <t>Placering</t>
    </r>
  </si>
  <si>
    <r>
      <rPr>
        <sz val="9"/>
        <color rgb="FF000000"/>
        <rFont val="Calibri"/>
        <family val="2"/>
        <scheme val="minor"/>
      </rPr>
      <t>Kundetilfredshed, Voxmeter, årlig</t>
    </r>
  </si>
  <si>
    <r>
      <rPr>
        <sz val="9"/>
        <color rgb="FF000000"/>
        <rFont val="Calibri"/>
        <family val="2"/>
        <scheme val="minor"/>
      </rPr>
      <t>CEM-score</t>
    </r>
  </si>
  <si>
    <r>
      <rPr>
        <sz val="9"/>
        <color theme="1"/>
        <rFont val="Calibri"/>
        <family val="2"/>
        <scheme val="minor"/>
      </rPr>
      <t>Kundetilfredshed efter møder</t>
    </r>
  </si>
  <si>
    <r>
      <rPr>
        <sz val="9"/>
        <color theme="1"/>
        <rFont val="Calibri"/>
        <family val="2"/>
        <scheme val="minor"/>
      </rPr>
      <t>NPS-score 0-100</t>
    </r>
  </si>
  <si>
    <r>
      <rPr>
        <sz val="9"/>
        <color rgb="FF000000"/>
        <rFont val="Calibri"/>
        <family val="2"/>
        <scheme val="minor"/>
      </rPr>
      <t>Kundetilgang (netto)</t>
    </r>
  </si>
  <si>
    <r>
      <rPr>
        <sz val="9"/>
        <color rgb="FF000000"/>
        <rFont val="Calibri"/>
        <family val="2"/>
        <scheme val="minor"/>
      </rPr>
      <t>Antal</t>
    </r>
  </si>
  <si>
    <r>
      <rPr>
        <sz val="9"/>
        <color theme="1"/>
        <rFont val="Calibri"/>
        <family val="2"/>
        <scheme val="minor"/>
      </rPr>
      <t>Fastholdelse af kunder</t>
    </r>
  </si>
  <si>
    <r>
      <rPr>
        <sz val="9"/>
        <color theme="1"/>
        <rFont val="Calibri"/>
        <family val="2"/>
        <scheme val="minor"/>
      </rPr>
      <t>%</t>
    </r>
  </si>
  <si>
    <r>
      <rPr>
        <sz val="9"/>
        <color rgb="FF000000"/>
        <rFont val="Calibri"/>
        <family val="2"/>
        <scheme val="minor"/>
      </rPr>
      <t>Kønsdiversitet blandt fuldtidsansatte</t>
    </r>
  </si>
  <si>
    <r>
      <rPr>
        <sz val="9"/>
        <color rgb="FF000000"/>
        <rFont val="Calibri"/>
        <family val="2"/>
        <scheme val="minor"/>
      </rPr>
      <t>k/m%</t>
    </r>
  </si>
  <si>
    <r>
      <rPr>
        <sz val="9"/>
        <color theme="1"/>
        <rFont val="Calibri"/>
        <family val="2"/>
        <scheme val="minor"/>
      </rPr>
      <t>k/m%</t>
    </r>
  </si>
  <si>
    <r>
      <rPr>
        <sz val="9"/>
        <color rgb="FF000000"/>
        <rFont val="Calibri"/>
        <family val="2"/>
        <scheme val="minor"/>
      </rPr>
      <t>Lønforskel mellem køn</t>
    </r>
  </si>
  <si>
    <r>
      <rPr>
        <sz val="9"/>
        <color rgb="FF000000"/>
        <rFont val="Calibri"/>
        <family val="2"/>
        <scheme val="minor"/>
      </rPr>
      <t>Gange</t>
    </r>
  </si>
  <si>
    <r>
      <rPr>
        <sz val="9"/>
        <color theme="1"/>
        <rFont val="Calibri"/>
        <family val="2"/>
        <scheme val="minor"/>
      </rPr>
      <t>Gennemsnitsanciennitet</t>
    </r>
  </si>
  <si>
    <r>
      <rPr>
        <sz val="9"/>
        <color theme="1"/>
        <rFont val="Calibri"/>
        <family val="2"/>
        <scheme val="minor"/>
      </rPr>
      <t>År</t>
    </r>
  </si>
  <si>
    <r>
      <rPr>
        <sz val="9"/>
        <color rgb="FF000000"/>
        <rFont val="Calibri"/>
        <family val="2"/>
        <scheme val="minor"/>
      </rPr>
      <t>Medarbejdertilfredshed målt ved arbejdsglæde/loyalitet</t>
    </r>
  </si>
  <si>
    <r>
      <rPr>
        <sz val="9"/>
        <color rgb="FF000000"/>
        <rFont val="Calibri"/>
        <family val="2"/>
        <scheme val="minor"/>
      </rPr>
      <t>0-100</t>
    </r>
  </si>
  <si>
    <r>
      <rPr>
        <sz val="9"/>
        <color theme="1"/>
        <rFont val="Calibri"/>
        <family val="2"/>
        <scheme val="minor"/>
      </rPr>
      <t>Medarbejderomsætningshastighed</t>
    </r>
  </si>
  <si>
    <r>
      <rPr>
        <sz val="9"/>
        <color theme="1"/>
        <rFont val="Calibri"/>
        <family val="2"/>
        <scheme val="minor"/>
      </rPr>
      <t>%</t>
    </r>
  </si>
  <si>
    <r>
      <rPr>
        <sz val="9"/>
        <color rgb="FF000000"/>
        <rFont val="Calibri"/>
        <family val="2"/>
        <scheme val="minor"/>
      </rPr>
      <t>Sygefravær per medarbejder</t>
    </r>
  </si>
  <si>
    <r>
      <rPr>
        <sz val="9"/>
        <color rgb="FF000000"/>
        <rFont val="Calibri"/>
        <family val="2"/>
        <scheme val="minor"/>
      </rPr>
      <t>Dage/FTE</t>
    </r>
  </si>
  <si>
    <r>
      <rPr>
        <b/>
        <sz val="9"/>
        <color theme="0"/>
        <rFont val="Calibri"/>
        <family val="2"/>
        <scheme val="minor"/>
      </rPr>
      <t xml:space="preserve">Governance og ledelse </t>
    </r>
  </si>
  <si>
    <r>
      <rPr>
        <sz val="9"/>
        <color theme="1"/>
        <rFont val="Calibri"/>
        <family val="2"/>
        <scheme val="minor"/>
      </rPr>
      <t>Tilstedeværelse på bestyrelsesmøder</t>
    </r>
  </si>
  <si>
    <r>
      <rPr>
        <sz val="9"/>
        <color theme="1"/>
        <rFont val="Calibri"/>
        <family val="2"/>
        <scheme val="minor"/>
      </rPr>
      <t>%</t>
    </r>
  </si>
  <si>
    <r>
      <rPr>
        <sz val="9"/>
        <color rgb="FF000000"/>
        <rFont val="Calibri"/>
        <family val="2"/>
        <scheme val="minor"/>
      </rPr>
      <t>Kønsdiversitet i bestyrelsen</t>
    </r>
  </si>
  <si>
    <r>
      <rPr>
        <sz val="9"/>
        <color rgb="FF000000"/>
        <rFont val="Calibri"/>
        <family val="2"/>
        <scheme val="minor"/>
      </rPr>
      <t>k/m%</t>
    </r>
  </si>
  <si>
    <r>
      <rPr>
        <sz val="9"/>
        <color theme="1"/>
        <rFont val="Calibri"/>
        <family val="2"/>
        <scheme val="minor"/>
      </rPr>
      <t>Kønsdiversitet i direktionen</t>
    </r>
  </si>
  <si>
    <r>
      <rPr>
        <sz val="9"/>
        <color theme="1"/>
        <rFont val="Calibri"/>
        <family val="2"/>
        <scheme val="minor"/>
      </rPr>
      <t>k/m%</t>
    </r>
  </si>
  <si>
    <r>
      <rPr>
        <sz val="9"/>
        <color rgb="FF000000"/>
        <rFont val="Calibri"/>
        <family val="2"/>
        <scheme val="minor"/>
      </rPr>
      <t>Tilstedeværelse på bæredygtighedsudvalgsmøder</t>
    </r>
  </si>
  <si>
    <r>
      <rPr>
        <sz val="9"/>
        <color rgb="FF000000"/>
        <rFont val="Calibri"/>
        <family val="2"/>
        <scheme val="minor"/>
      </rPr>
      <t>%</t>
    </r>
  </si>
  <si>
    <r>
      <rPr>
        <sz val="9"/>
        <color theme="1"/>
        <rFont val="Calibri"/>
        <family val="2"/>
        <scheme val="minor"/>
      </rPr>
      <t>Lønforskel mellem ordførende direktør og medarbejdere</t>
    </r>
  </si>
  <si>
    <r>
      <rPr>
        <sz val="9"/>
        <color theme="1"/>
        <rFont val="Calibri"/>
        <family val="2"/>
        <scheme val="minor"/>
      </rPr>
      <t>Gange</t>
    </r>
  </si>
  <si>
    <r>
      <rPr>
        <sz val="9"/>
        <color rgb="FF000000"/>
        <rFont val="Calibri"/>
        <family val="2"/>
        <scheme val="minor"/>
      </rPr>
      <t>Andel af medarbejdere, der har gennemført certificering i hvidvask/terror</t>
    </r>
  </si>
  <si>
    <r>
      <rPr>
        <sz val="9"/>
        <color rgb="FF000000"/>
        <rFont val="Calibri"/>
        <family val="2"/>
        <scheme val="minor"/>
      </rPr>
      <t>%</t>
    </r>
  </si>
  <si>
    <r>
      <rPr>
        <b/>
        <sz val="9"/>
        <color theme="0"/>
        <rFont val="Calibri"/>
        <family val="2"/>
      </rPr>
      <t>Koncernen</t>
    </r>
  </si>
  <si>
    <r>
      <rPr>
        <b/>
        <sz val="9"/>
        <color theme="0"/>
        <rFont val="Calibri"/>
        <family val="2"/>
      </rPr>
      <t>Arbejdernes Landsbank</t>
    </r>
  </si>
  <si>
    <r>
      <rPr>
        <b/>
        <sz val="9"/>
        <color theme="0"/>
        <rFont val="Calibri"/>
        <family val="2"/>
      </rPr>
      <t>AL Finans</t>
    </r>
  </si>
  <si>
    <r>
      <rPr>
        <b/>
        <sz val="9"/>
        <color theme="0"/>
        <rFont val="Calibri"/>
        <family val="2"/>
      </rPr>
      <t>Vestjysk Bank</t>
    </r>
  </si>
  <si>
    <r>
      <rPr>
        <b/>
        <sz val="9"/>
        <color theme="0"/>
        <rFont val="Calibri"/>
        <family val="2"/>
        <scheme val="minor"/>
      </rPr>
      <t>Koncernen</t>
    </r>
  </si>
  <si>
    <r>
      <rPr>
        <b/>
        <sz val="9"/>
        <color theme="0"/>
        <rFont val="Calibri"/>
        <family val="2"/>
        <scheme val="minor"/>
      </rPr>
      <t>mia. DKK</t>
    </r>
  </si>
  <si>
    <r>
      <rPr>
        <sz val="9"/>
        <color theme="1"/>
        <rFont val="Calibri"/>
        <family val="2"/>
        <scheme val="minor"/>
      </rPr>
      <t>Privat</t>
    </r>
  </si>
  <si>
    <r>
      <rPr>
        <sz val="9"/>
        <color theme="1"/>
        <rFont val="Calibri"/>
        <family val="2"/>
        <scheme val="minor"/>
      </rPr>
      <t>Information og kommunikation</t>
    </r>
  </si>
  <si>
    <r>
      <rPr>
        <sz val="9"/>
        <color theme="1"/>
        <rFont val="Calibri"/>
        <family val="2"/>
        <scheme val="minor"/>
      </rPr>
      <t>Finansiering og forsikring</t>
    </r>
  </si>
  <si>
    <r>
      <rPr>
        <sz val="9"/>
        <color theme="1"/>
        <rFont val="Calibri"/>
        <family val="2"/>
        <scheme val="minor"/>
      </rPr>
      <t>Egenbeholdning</t>
    </r>
  </si>
  <si>
    <r>
      <rPr>
        <b/>
        <sz val="11"/>
        <color theme="0"/>
        <rFont val="Calibri"/>
        <family val="2"/>
        <scheme val="minor"/>
      </rPr>
      <t>Impact Analysis</t>
    </r>
  </si>
  <si>
    <r>
      <rPr>
        <b/>
        <sz val="9"/>
        <color theme="0"/>
        <rFont val="Calibri"/>
        <family val="2"/>
      </rPr>
      <t>Group</t>
    </r>
  </si>
  <si>
    <r>
      <rPr>
        <b/>
        <sz val="9"/>
        <color theme="0"/>
        <rFont val="Calibri"/>
        <family val="2"/>
      </rPr>
      <t>Arbejdernes Landsbank</t>
    </r>
  </si>
  <si>
    <r>
      <rPr>
        <b/>
        <sz val="9"/>
        <color theme="0"/>
        <rFont val="Calibri"/>
        <family val="2"/>
      </rPr>
      <t>AL Finans</t>
    </r>
  </si>
  <si>
    <r>
      <rPr>
        <b/>
        <sz val="9"/>
        <color theme="0"/>
        <rFont val="Calibri"/>
        <family val="2"/>
      </rPr>
      <t>Vestjysk Bank</t>
    </r>
  </si>
  <si>
    <r>
      <rPr>
        <sz val="9"/>
        <color theme="1"/>
        <rFont val="Calibri"/>
        <family val="2"/>
      </rPr>
      <t>Private customers</t>
    </r>
  </si>
  <si>
    <r>
      <rPr>
        <sz val="9"/>
        <color theme="1"/>
        <rFont val="Calibri"/>
        <family val="2"/>
      </rPr>
      <t>Business customers</t>
    </r>
  </si>
  <si>
    <r>
      <rPr>
        <sz val="9"/>
        <color theme="1"/>
        <rFont val="Calibri"/>
        <family val="2"/>
      </rPr>
      <t>Associations</t>
    </r>
  </si>
  <si>
    <r>
      <rPr>
        <b/>
        <sz val="9"/>
        <color theme="1"/>
        <rFont val="Calibri"/>
        <family val="2"/>
      </rPr>
      <t>Total</t>
    </r>
  </si>
  <si>
    <r>
      <rPr>
        <b/>
        <sz val="9"/>
        <color theme="0"/>
        <rFont val="Calibri"/>
        <family val="2"/>
        <scheme val="minor"/>
      </rPr>
      <t xml:space="preserve">2. </t>
    </r>
    <r>
      <rPr>
        <b/>
        <sz val="9"/>
        <color theme="0"/>
        <rFont val="Calibri"/>
        <family val="2"/>
        <scheme val="minor"/>
      </rPr>
      <t>Portfolio composition (Scale)</t>
    </r>
  </si>
  <si>
    <r>
      <rPr>
        <b/>
        <sz val="9"/>
        <color theme="0"/>
        <rFont val="Calibri"/>
        <family val="2"/>
        <scheme val="minor"/>
      </rPr>
      <t>Group</t>
    </r>
  </si>
  <si>
    <r>
      <rPr>
        <b/>
        <sz val="9"/>
        <color theme="0"/>
        <rFont val="Calibri"/>
        <family val="2"/>
        <scheme val="minor"/>
      </rPr>
      <t>DKK bn.</t>
    </r>
  </si>
  <si>
    <r>
      <rPr>
        <b/>
        <sz val="9"/>
        <color theme="0"/>
        <rFont val="Calibri"/>
        <family val="2"/>
        <scheme val="minor"/>
      </rPr>
      <t>%</t>
    </r>
  </si>
  <si>
    <r>
      <rPr>
        <b/>
        <sz val="9"/>
        <color theme="1"/>
        <rFont val="Calibri"/>
        <family val="2"/>
        <scheme val="minor"/>
      </rPr>
      <t>Total loans</t>
    </r>
  </si>
  <si>
    <r>
      <rPr>
        <sz val="9"/>
        <color theme="1"/>
        <rFont val="Calibri"/>
        <family val="2"/>
        <scheme val="minor"/>
      </rPr>
      <t>Private customers</t>
    </r>
  </si>
  <si>
    <r>
      <rPr>
        <sz val="9"/>
        <color theme="1"/>
        <rFont val="Calibri"/>
        <family val="2"/>
        <scheme val="minor"/>
      </rPr>
      <t>Agriculture and fisheries</t>
    </r>
  </si>
  <si>
    <r>
      <rPr>
        <sz val="9"/>
        <color theme="1"/>
        <rFont val="Calibri"/>
        <family val="2"/>
        <scheme val="minor"/>
      </rPr>
      <t>Manufacturing</t>
    </r>
  </si>
  <si>
    <r>
      <rPr>
        <sz val="9"/>
        <color theme="1"/>
        <rFont val="Calibri"/>
        <family val="2"/>
        <scheme val="minor"/>
      </rPr>
      <t>Electricity, gas, steam and air conditioning supply</t>
    </r>
  </si>
  <si>
    <r>
      <rPr>
        <sz val="9"/>
        <color theme="1"/>
        <rFont val="Calibri"/>
        <family val="2"/>
        <scheme val="minor"/>
      </rPr>
      <t>Construction</t>
    </r>
  </si>
  <si>
    <r>
      <rPr>
        <sz val="9"/>
        <color theme="1"/>
        <rFont val="Calibri"/>
        <family val="2"/>
        <scheme val="minor"/>
      </rPr>
      <t>Wholesale and retail sale</t>
    </r>
  </si>
  <si>
    <r>
      <rPr>
        <sz val="9"/>
        <color theme="1"/>
        <rFont val="Calibri"/>
        <family val="2"/>
        <scheme val="minor"/>
      </rPr>
      <t>Other service activities</t>
    </r>
  </si>
  <si>
    <r>
      <rPr>
        <sz val="9"/>
        <color theme="1"/>
        <rFont val="Calibri"/>
        <family val="2"/>
        <scheme val="minor"/>
      </rPr>
      <t>Information and communication</t>
    </r>
  </si>
  <si>
    <r>
      <rPr>
        <sz val="9"/>
        <color theme="1"/>
        <rFont val="Calibri"/>
        <family val="2"/>
        <scheme val="minor"/>
      </rPr>
      <t>Financing and insurance</t>
    </r>
  </si>
  <si>
    <r>
      <rPr>
        <sz val="9"/>
        <color theme="1"/>
        <rFont val="Calibri"/>
        <family val="2"/>
        <scheme val="minor"/>
      </rPr>
      <t>Properties</t>
    </r>
  </si>
  <si>
    <r>
      <rPr>
        <sz val="9"/>
        <color theme="1"/>
        <rFont val="Calibri"/>
        <family val="2"/>
        <scheme val="minor"/>
      </rPr>
      <t>Other service activities</t>
    </r>
  </si>
  <si>
    <r>
      <rPr>
        <sz val="9"/>
        <color theme="1"/>
        <rFont val="Calibri"/>
        <family val="2"/>
        <scheme val="minor"/>
      </rPr>
      <t>Investments on behalf of customers*</t>
    </r>
  </si>
  <si>
    <r>
      <rPr>
        <sz val="9"/>
        <color theme="1"/>
        <rFont val="Calibri"/>
        <family val="2"/>
        <scheme val="minor"/>
      </rPr>
      <t>Own portfolio</t>
    </r>
  </si>
  <si>
    <r>
      <rPr>
        <b/>
        <sz val="9"/>
        <color theme="1"/>
        <rFont val="Calibri"/>
        <family val="2"/>
        <scheme val="minor"/>
      </rPr>
      <t>Total</t>
    </r>
  </si>
  <si>
    <r>
      <rPr>
        <b/>
        <sz val="9"/>
        <color theme="0"/>
        <rFont val="Calibri"/>
        <family val="2"/>
        <scheme val="minor"/>
      </rPr>
      <t xml:space="preserve">Impact: </t>
    </r>
    <r>
      <rPr>
        <b/>
        <sz val="9"/>
        <color theme="0"/>
        <rFont val="Calibri"/>
        <family val="2"/>
        <scheme val="minor"/>
      </rPr>
      <t>Loans</t>
    </r>
  </si>
  <si>
    <r>
      <rPr>
        <b/>
        <sz val="9"/>
        <color theme="0"/>
        <rFont val="Calibri"/>
        <family val="2"/>
        <scheme val="minor"/>
      </rPr>
      <t xml:space="preserve">Impact: </t>
    </r>
    <r>
      <rPr>
        <b/>
        <sz val="9"/>
        <color theme="0"/>
        <rFont val="Calibri"/>
        <family val="2"/>
        <scheme val="minor"/>
      </rPr>
      <t>Investments</t>
    </r>
  </si>
  <si>
    <r>
      <rPr>
        <b/>
        <sz val="9"/>
        <color theme="0"/>
        <rFont val="Calibri"/>
        <family val="2"/>
        <scheme val="minor"/>
      </rPr>
      <t xml:space="preserve">5. </t>
    </r>
    <r>
      <rPr>
        <b/>
        <sz val="9"/>
        <color theme="0"/>
        <rFont val="Calibri"/>
        <family val="2"/>
        <scheme val="minor"/>
      </rPr>
      <t>Quantification of impact area (Salience)</t>
    </r>
  </si>
  <si>
    <r>
      <rPr>
        <b/>
        <sz val="9"/>
        <color rgb="FF000000"/>
        <rFont val="Calibri"/>
        <family val="2"/>
        <scheme val="minor"/>
      </rPr>
      <t>Group</t>
    </r>
  </si>
  <si>
    <r>
      <rPr>
        <b/>
        <sz val="9"/>
        <color rgb="FF000000"/>
        <rFont val="Calibri"/>
        <family val="2"/>
        <scheme val="minor"/>
      </rPr>
      <t>Taxonomy Eligible</t>
    </r>
  </si>
  <si>
    <r>
      <rPr>
        <b/>
        <sz val="9"/>
        <color rgb="FF000000"/>
        <rFont val="Calibri"/>
        <family val="2"/>
        <scheme val="minor"/>
      </rPr>
      <t xml:space="preserve">Taxonomy Non-Eligible </t>
    </r>
  </si>
  <si>
    <r>
      <rPr>
        <b/>
        <sz val="9"/>
        <color rgb="FF000000"/>
        <rFont val="Calibri"/>
        <family val="2"/>
        <scheme val="minor"/>
      </rPr>
      <t>DKK mill.</t>
    </r>
  </si>
  <si>
    <r>
      <rPr>
        <b/>
        <sz val="9"/>
        <color rgb="FF000000"/>
        <rFont val="Calibri"/>
        <family val="2"/>
        <scheme val="minor"/>
      </rPr>
      <t>Share in % of assets covered</t>
    </r>
  </si>
  <si>
    <r>
      <rPr>
        <b/>
        <sz val="9"/>
        <color rgb="FF000000"/>
        <rFont val="Calibri"/>
        <family val="2"/>
        <scheme val="minor"/>
      </rPr>
      <t>Taxonomy Eligible</t>
    </r>
  </si>
  <si>
    <r>
      <rPr>
        <b/>
        <sz val="9"/>
        <color rgb="FF000000"/>
        <rFont val="Calibri"/>
        <family val="2"/>
        <scheme val="minor"/>
      </rPr>
      <t xml:space="preserve">Taxonomy Non-Eligible </t>
    </r>
  </si>
  <si>
    <r>
      <rPr>
        <b/>
        <sz val="9"/>
        <color rgb="FF000000"/>
        <rFont val="Calibri"/>
        <family val="2"/>
        <scheme val="minor"/>
      </rPr>
      <t>Taxonomy Eligible</t>
    </r>
  </si>
  <si>
    <r>
      <rPr>
        <b/>
        <sz val="9"/>
        <color rgb="FF000000"/>
        <rFont val="Calibri"/>
        <family val="2"/>
        <scheme val="minor"/>
      </rPr>
      <t xml:space="preserve">Taxonomy Non-Eligible </t>
    </r>
  </si>
  <si>
    <r>
      <rPr>
        <b/>
        <sz val="9"/>
        <color rgb="FF000000"/>
        <rFont val="Calibri"/>
        <family val="2"/>
        <scheme val="minor"/>
      </rPr>
      <t>Assets covered</t>
    </r>
  </si>
  <si>
    <r>
      <rPr>
        <sz val="9"/>
        <color rgb="FF000000"/>
        <rFont val="Calibri"/>
        <family val="2"/>
        <scheme val="minor"/>
      </rPr>
      <t>Trading portfolio</t>
    </r>
  </si>
  <si>
    <r>
      <rPr>
        <sz val="9"/>
        <color rgb="FF000000"/>
        <rFont val="Calibri"/>
        <family val="2"/>
        <scheme val="minor"/>
      </rPr>
      <t xml:space="preserve">Interbank loans on demand </t>
    </r>
  </si>
  <si>
    <r>
      <rPr>
        <sz val="9"/>
        <color rgb="FF000000"/>
        <rFont val="Calibri"/>
        <family val="2"/>
        <scheme val="minor"/>
      </rPr>
      <t xml:space="preserve">Companies not covered by the NFRD </t>
    </r>
  </si>
  <si>
    <r>
      <rPr>
        <sz val="9"/>
        <color rgb="FF000000"/>
        <rFont val="Calibri"/>
        <family val="2"/>
        <scheme val="minor"/>
      </rPr>
      <t>Derivatives</t>
    </r>
  </si>
  <si>
    <r>
      <rPr>
        <sz val="9"/>
        <color rgb="FF000000"/>
        <rFont val="Calibri"/>
        <family val="2"/>
        <scheme val="minor"/>
      </rPr>
      <t>Central administrative authorities, central banks and supranational issuers</t>
    </r>
  </si>
  <si>
    <r>
      <rPr>
        <b/>
        <sz val="9"/>
        <color rgb="FF000000"/>
        <rFont val="Calibri"/>
        <family val="2"/>
        <scheme val="minor"/>
      </rPr>
      <t>DKK mill.</t>
    </r>
  </si>
  <si>
    <r>
      <rPr>
        <b/>
        <sz val="9"/>
        <color rgb="FF000000"/>
        <rFont val="Calibri"/>
        <family val="2"/>
        <scheme val="minor"/>
      </rPr>
      <t>Share in % of assets covered</t>
    </r>
  </si>
  <si>
    <r>
      <rPr>
        <b/>
        <sz val="9"/>
        <color rgb="FF000000"/>
        <rFont val="Calibri"/>
        <family val="2"/>
        <scheme val="minor"/>
      </rPr>
      <t>Taxonomy Eligible</t>
    </r>
  </si>
  <si>
    <r>
      <rPr>
        <b/>
        <sz val="9"/>
        <color rgb="FF000000"/>
        <rFont val="Calibri"/>
        <family val="2"/>
        <scheme val="minor"/>
      </rPr>
      <t xml:space="preserve">Taxonomy Non-Eligible </t>
    </r>
  </si>
  <si>
    <r>
      <rPr>
        <b/>
        <sz val="9"/>
        <color rgb="FF000000"/>
        <rFont val="Calibri"/>
        <family val="2"/>
        <scheme val="minor"/>
      </rPr>
      <t>Taxonomy Eligible</t>
    </r>
  </si>
  <si>
    <r>
      <rPr>
        <b/>
        <sz val="9"/>
        <color rgb="FF000000"/>
        <rFont val="Calibri"/>
        <family val="2"/>
        <scheme val="minor"/>
      </rPr>
      <t xml:space="preserve">Taxonomy Non-Eligible </t>
    </r>
  </si>
  <si>
    <r>
      <rPr>
        <b/>
        <sz val="9"/>
        <color rgb="FF000000"/>
        <rFont val="Calibri"/>
        <family val="2"/>
        <scheme val="minor"/>
      </rPr>
      <t>Assets covered</t>
    </r>
  </si>
  <si>
    <r>
      <rPr>
        <sz val="9"/>
        <color rgb="FF000000"/>
        <rFont val="Calibri"/>
        <family val="2"/>
        <scheme val="minor"/>
      </rPr>
      <t>Trading portfolio</t>
    </r>
  </si>
  <si>
    <r>
      <rPr>
        <sz val="9"/>
        <color rgb="FF000000"/>
        <rFont val="Calibri"/>
        <family val="2"/>
        <scheme val="minor"/>
      </rPr>
      <t xml:space="preserve">Interbank loans on demand </t>
    </r>
  </si>
  <si>
    <r>
      <rPr>
        <sz val="9"/>
        <color rgb="FF000000"/>
        <rFont val="Calibri"/>
        <family val="2"/>
        <scheme val="minor"/>
      </rPr>
      <t xml:space="preserve">Companies not covered by the NFRD </t>
    </r>
  </si>
  <si>
    <r>
      <rPr>
        <sz val="9"/>
        <color rgb="FF000000"/>
        <rFont val="Calibri"/>
        <family val="2"/>
        <scheme val="minor"/>
      </rPr>
      <t>Derivatives</t>
    </r>
  </si>
  <si>
    <r>
      <rPr>
        <sz val="9"/>
        <color rgb="FF000000"/>
        <rFont val="Calibri"/>
        <family val="2"/>
        <scheme val="minor"/>
      </rPr>
      <t>Central administrative authorities, central banks and supranational issuers</t>
    </r>
  </si>
  <si>
    <r>
      <rPr>
        <b/>
        <sz val="9"/>
        <color rgb="FF000000"/>
        <rFont val="Calibri"/>
        <family val="2"/>
        <scheme val="minor"/>
      </rPr>
      <t>Vestjysk Bank</t>
    </r>
  </si>
  <si>
    <r>
      <rPr>
        <b/>
        <sz val="9"/>
        <color rgb="FF000000"/>
        <rFont val="Calibri"/>
        <family val="2"/>
        <scheme val="minor"/>
      </rPr>
      <t>DKK mill.</t>
    </r>
  </si>
  <si>
    <r>
      <rPr>
        <b/>
        <sz val="9"/>
        <color rgb="FF000000"/>
        <rFont val="Calibri"/>
        <family val="2"/>
        <scheme val="minor"/>
      </rPr>
      <t>Share in % of assets covered</t>
    </r>
  </si>
  <si>
    <r>
      <rPr>
        <b/>
        <sz val="9"/>
        <color rgb="FF000000"/>
        <rFont val="Calibri"/>
        <family val="2"/>
        <scheme val="minor"/>
      </rPr>
      <t>Taxonomy Eligible</t>
    </r>
  </si>
  <si>
    <r>
      <rPr>
        <b/>
        <sz val="9"/>
        <color rgb="FF000000"/>
        <rFont val="Calibri"/>
        <family val="2"/>
        <scheme val="minor"/>
      </rPr>
      <t xml:space="preserve">Taxonomy Non-Eligible </t>
    </r>
  </si>
  <si>
    <r>
      <rPr>
        <b/>
        <sz val="9"/>
        <color rgb="FF000000"/>
        <rFont val="Calibri"/>
        <family val="2"/>
        <scheme val="minor"/>
      </rPr>
      <t>Taxonomy Eligible</t>
    </r>
  </si>
  <si>
    <r>
      <rPr>
        <b/>
        <sz val="9"/>
        <color rgb="FF000000"/>
        <rFont val="Calibri"/>
        <family val="2"/>
        <scheme val="minor"/>
      </rPr>
      <t xml:space="preserve">Taxonomy Non-Eligible </t>
    </r>
  </si>
  <si>
    <r>
      <rPr>
        <b/>
        <sz val="9"/>
        <color rgb="FF000000"/>
        <rFont val="Calibri"/>
        <family val="2"/>
        <scheme val="minor"/>
      </rPr>
      <t>Assets covered</t>
    </r>
  </si>
  <si>
    <r>
      <rPr>
        <sz val="9"/>
        <color rgb="FF000000"/>
        <rFont val="Calibri"/>
        <family val="2"/>
        <scheme val="minor"/>
      </rPr>
      <t>Trading portfolio</t>
    </r>
  </si>
  <si>
    <r>
      <rPr>
        <sz val="9"/>
        <color rgb="FF000000"/>
        <rFont val="Calibri"/>
        <family val="2"/>
        <scheme val="minor"/>
      </rPr>
      <t xml:space="preserve">Interbank loans on demand </t>
    </r>
  </si>
  <si>
    <r>
      <rPr>
        <sz val="9"/>
        <color rgb="FF000000"/>
        <rFont val="Calibri"/>
        <family val="2"/>
        <scheme val="minor"/>
      </rPr>
      <t xml:space="preserve">Companies not covered by the NFRD </t>
    </r>
  </si>
  <si>
    <r>
      <rPr>
        <sz val="9"/>
        <color rgb="FF000000"/>
        <rFont val="Calibri"/>
        <family val="2"/>
        <scheme val="minor"/>
      </rPr>
      <t>Derivatives</t>
    </r>
  </si>
  <si>
    <r>
      <rPr>
        <sz val="9"/>
        <color rgb="FF000000"/>
        <rFont val="Calibri"/>
        <family val="2"/>
        <scheme val="minor"/>
      </rPr>
      <t>Central administrative authorities, central banks and supranational issuers</t>
    </r>
  </si>
  <si>
    <r>
      <rPr>
        <b/>
        <sz val="11"/>
        <color theme="0"/>
        <rFont val="Calibri"/>
        <family val="2"/>
        <scheme val="minor"/>
      </rPr>
      <t>Housing loans</t>
    </r>
  </si>
  <si>
    <r>
      <rPr>
        <b/>
        <sz val="9"/>
        <color theme="1"/>
        <rFont val="Calibri"/>
        <family val="2"/>
        <scheme val="minor"/>
      </rPr>
      <t>Arbejdernes Landsbank</t>
    </r>
  </si>
  <si>
    <r>
      <rPr>
        <b/>
        <sz val="9"/>
        <color theme="1"/>
        <rFont val="Calibri"/>
        <family val="2"/>
        <scheme val="minor"/>
      </rPr>
      <t>Unit</t>
    </r>
  </si>
  <si>
    <r>
      <rPr>
        <sz val="9"/>
        <color theme="1"/>
        <rFont val="Calibri"/>
        <family val="2"/>
        <scheme val="minor"/>
      </rPr>
      <t xml:space="preserve">Total housing loans on the balance sheet </t>
    </r>
  </si>
  <si>
    <r>
      <rPr>
        <sz val="9"/>
        <color rgb="FF000000"/>
        <rFont val="Calibri"/>
        <family val="2"/>
        <scheme val="minor"/>
      </rPr>
      <t>Number</t>
    </r>
  </si>
  <si>
    <r>
      <rPr>
        <sz val="9"/>
        <color rgb="FF000000"/>
        <rFont val="Calibri"/>
        <family val="2"/>
        <scheme val="minor"/>
      </rPr>
      <t>%</t>
    </r>
  </si>
  <si>
    <r>
      <rPr>
        <sz val="9"/>
        <color rgb="FF000000"/>
        <rFont val="Calibri"/>
        <family val="2"/>
        <scheme val="minor"/>
      </rPr>
      <t>Number</t>
    </r>
  </si>
  <si>
    <r>
      <rPr>
        <sz val="9"/>
        <color rgb="FF000000"/>
        <rFont val="Calibri"/>
        <family val="2"/>
        <scheme val="minor"/>
      </rPr>
      <t>Energy loans total volume</t>
    </r>
  </si>
  <si>
    <r>
      <rPr>
        <sz val="9"/>
        <color rgb="FF000000"/>
        <rFont val="Calibri"/>
        <family val="2"/>
        <scheme val="minor"/>
      </rPr>
      <t>%</t>
    </r>
  </si>
  <si>
    <r>
      <rPr>
        <sz val="9"/>
        <color theme="1"/>
        <rFont val="Calibri"/>
        <family val="2"/>
        <scheme val="minor"/>
      </rPr>
      <t>Number</t>
    </r>
  </si>
  <si>
    <r>
      <rPr>
        <sz val="9"/>
        <color rgb="FF000000"/>
        <rFont val="Calibri"/>
        <family val="2"/>
        <scheme val="minor"/>
      </rPr>
      <t>ProvinsKlar total volume</t>
    </r>
  </si>
  <si>
    <r>
      <rPr>
        <sz val="9"/>
        <color rgb="FF000000"/>
        <rFont val="Calibri"/>
        <family val="2"/>
        <scheme val="minor"/>
      </rPr>
      <t>%</t>
    </r>
  </si>
  <si>
    <r>
      <rPr>
        <sz val="9"/>
        <color theme="1"/>
        <rFont val="Calibri"/>
        <family val="2"/>
        <scheme val="minor"/>
      </rPr>
      <t>Mortgage deeds total volume</t>
    </r>
  </si>
  <si>
    <r>
      <rPr>
        <sz val="9"/>
        <color theme="1"/>
        <rFont val="Calibri"/>
        <family val="2"/>
        <scheme val="minor"/>
      </rPr>
      <t>Total BoligBonus paid to customers with Totalkredit mortgage-credit loans in the Bank</t>
    </r>
  </si>
  <si>
    <r>
      <rPr>
        <sz val="9"/>
        <color theme="1"/>
        <rFont val="Calibri"/>
        <family val="2"/>
        <scheme val="minor"/>
      </rPr>
      <t>KundeKroner, total discounts to customers with Totalkredit mortgage-credit loans in the Bank</t>
    </r>
  </si>
  <si>
    <r>
      <rPr>
        <b/>
        <sz val="9"/>
        <color theme="1"/>
        <rFont val="Calibri"/>
        <family val="2"/>
        <scheme val="minor"/>
      </rPr>
      <t>Vestjysk Bank</t>
    </r>
  </si>
  <si>
    <r>
      <rPr>
        <b/>
        <sz val="9"/>
        <color theme="1"/>
        <rFont val="Calibri"/>
        <family val="2"/>
        <scheme val="minor"/>
      </rPr>
      <t>Unit</t>
    </r>
  </si>
  <si>
    <r>
      <rPr>
        <sz val="9"/>
        <color theme="1"/>
        <rFont val="Calibri"/>
        <family val="2"/>
        <scheme val="minor"/>
      </rPr>
      <t xml:space="preserve">Total housing loans on the balance sheet </t>
    </r>
  </si>
  <si>
    <r>
      <rPr>
        <sz val="9"/>
        <color theme="1"/>
        <rFont val="Calibri"/>
        <family val="2"/>
        <scheme val="minor"/>
      </rPr>
      <t>KundeKroner, total discounts to customers with Totalkredit mortgage-credit loans in the bank</t>
    </r>
  </si>
  <si>
    <r>
      <rPr>
        <b/>
        <sz val="11"/>
        <color theme="0"/>
        <rFont val="Calibri"/>
        <family val="2"/>
        <scheme val="minor"/>
      </rPr>
      <t>Car loans and leasing</t>
    </r>
  </si>
  <si>
    <r>
      <rPr>
        <b/>
        <sz val="9"/>
        <color theme="1"/>
        <rFont val="Calibri"/>
        <family val="2"/>
        <scheme val="minor"/>
      </rPr>
      <t>Arbejdernes Landsbank</t>
    </r>
  </si>
  <si>
    <r>
      <rPr>
        <b/>
        <sz val="9"/>
        <color theme="1"/>
        <rFont val="Calibri"/>
        <family val="2"/>
        <scheme val="minor"/>
      </rPr>
      <t>Unit</t>
    </r>
  </si>
  <si>
    <r>
      <rPr>
        <b/>
        <sz val="9"/>
        <color theme="1"/>
        <rFont val="Calibri"/>
        <family val="2"/>
        <scheme val="minor"/>
      </rPr>
      <t>AL Finans</t>
    </r>
  </si>
  <si>
    <r>
      <rPr>
        <b/>
        <sz val="9"/>
        <color theme="1"/>
        <rFont val="Calibri"/>
        <family val="2"/>
        <scheme val="minor"/>
      </rPr>
      <t>Unit</t>
    </r>
  </si>
  <si>
    <r>
      <rPr>
        <b/>
        <sz val="9"/>
        <color theme="1"/>
        <rFont val="Calibri"/>
        <family val="2"/>
        <scheme val="minor"/>
      </rPr>
      <t>2023 target</t>
    </r>
  </si>
  <si>
    <r>
      <rPr>
        <sz val="9"/>
        <color rgb="FF000000"/>
        <rFont val="Calibri"/>
        <family val="2"/>
        <scheme val="minor"/>
      </rPr>
      <t>Total car loans and leasing services</t>
    </r>
  </si>
  <si>
    <r>
      <rPr>
        <sz val="9"/>
        <color rgb="FF000000"/>
        <rFont val="Calibri"/>
        <family val="2"/>
        <scheme val="minor"/>
      </rPr>
      <t>%</t>
    </r>
  </si>
  <si>
    <r>
      <rPr>
        <sz val="9"/>
        <color rgb="FF000000"/>
        <rFont val="Calibri"/>
        <family val="2"/>
        <scheme val="minor"/>
      </rPr>
      <t>Number</t>
    </r>
  </si>
  <si>
    <r>
      <rPr>
        <sz val="9"/>
        <color rgb="FF000000"/>
        <rFont val="Calibri"/>
        <family val="2"/>
        <scheme val="minor"/>
      </rPr>
      <t>%</t>
    </r>
  </si>
  <si>
    <r>
      <rPr>
        <b/>
        <sz val="9"/>
        <color theme="1"/>
        <rFont val="Calibri"/>
        <family val="2"/>
        <scheme val="minor"/>
      </rPr>
      <t>Vestjysk Bank</t>
    </r>
  </si>
  <si>
    <r>
      <rPr>
        <b/>
        <sz val="9"/>
        <color theme="1"/>
        <rFont val="Calibri"/>
        <family val="2"/>
        <scheme val="minor"/>
      </rPr>
      <t>Unit</t>
    </r>
  </si>
  <si>
    <r>
      <rPr>
        <b/>
        <sz val="9"/>
        <color theme="1"/>
        <rFont val="Calibri"/>
        <family val="2"/>
        <scheme val="minor"/>
      </rPr>
      <t>2023 target</t>
    </r>
  </si>
  <si>
    <r>
      <rPr>
        <sz val="9"/>
        <color rgb="FF000000"/>
        <rFont val="Calibri"/>
        <family val="2"/>
        <scheme val="minor"/>
      </rPr>
      <t>Total car loans and leasing services</t>
    </r>
  </si>
  <si>
    <r>
      <rPr>
        <b/>
        <sz val="9"/>
        <color theme="1"/>
        <rFont val="Calibri"/>
        <family val="2"/>
        <scheme val="minor"/>
      </rPr>
      <t>Arbejdernes Landsbank</t>
    </r>
  </si>
  <si>
    <r>
      <rPr>
        <b/>
        <sz val="9"/>
        <color theme="1"/>
        <rFont val="Calibri"/>
        <family val="2"/>
        <scheme val="minor"/>
      </rPr>
      <t>Unit</t>
    </r>
  </si>
  <si>
    <r>
      <rPr>
        <b/>
        <sz val="9"/>
        <color theme="1"/>
        <rFont val="Calibri"/>
        <family val="2"/>
        <scheme val="minor"/>
      </rPr>
      <t>2023 target</t>
    </r>
  </si>
  <si>
    <r>
      <rPr>
        <sz val="9"/>
        <color theme="1"/>
        <rFont val="Calibri"/>
        <family val="2"/>
        <scheme val="minor"/>
      </rPr>
      <t>DKK bn.</t>
    </r>
  </si>
  <si>
    <r>
      <rPr>
        <sz val="9"/>
        <color theme="1"/>
        <rFont val="Calibri"/>
        <family val="2"/>
        <scheme val="minor"/>
      </rPr>
      <t>ESG screened share of total AUM</t>
    </r>
  </si>
  <si>
    <r>
      <rPr>
        <sz val="9"/>
        <color theme="1"/>
        <rFont val="Calibri"/>
        <family val="2"/>
        <scheme val="minor"/>
      </rPr>
      <t>%</t>
    </r>
  </si>
  <si>
    <r>
      <rPr>
        <sz val="9"/>
        <color theme="1"/>
        <rFont val="Calibri"/>
        <family val="2"/>
        <scheme val="minor"/>
      </rPr>
      <t>Investments with sustainable focus (according to Article 8 of the SFDR)</t>
    </r>
  </si>
  <si>
    <r>
      <rPr>
        <sz val="9"/>
        <color theme="1"/>
        <rFont val="Calibri"/>
        <family val="2"/>
        <scheme val="minor"/>
      </rPr>
      <t>DKK bn.</t>
    </r>
  </si>
  <si>
    <r>
      <rPr>
        <sz val="9"/>
        <color theme="1"/>
        <rFont val="Calibri"/>
        <family val="2"/>
        <scheme val="minor"/>
      </rPr>
      <t>%</t>
    </r>
  </si>
  <si>
    <r>
      <rPr>
        <sz val="9"/>
        <color theme="1"/>
        <rFont val="Calibri"/>
        <family val="2"/>
        <scheme val="minor"/>
      </rPr>
      <t>DKK bn.</t>
    </r>
  </si>
  <si>
    <r>
      <rPr>
        <b/>
        <sz val="9"/>
        <color theme="1"/>
        <rFont val="Calibri"/>
        <family val="2"/>
        <scheme val="minor"/>
      </rPr>
      <t>Vestjysk Bank</t>
    </r>
  </si>
  <si>
    <r>
      <rPr>
        <b/>
        <sz val="9"/>
        <color theme="1"/>
        <rFont val="Calibri"/>
        <family val="2"/>
        <scheme val="minor"/>
      </rPr>
      <t>Unit</t>
    </r>
  </si>
  <si>
    <r>
      <rPr>
        <b/>
        <sz val="9"/>
        <color theme="1"/>
        <rFont val="Calibri"/>
        <family val="2"/>
        <scheme val="minor"/>
      </rPr>
      <t>2023 target</t>
    </r>
  </si>
  <si>
    <r>
      <rPr>
        <sz val="9"/>
        <color theme="1"/>
        <rFont val="Calibri"/>
        <family val="2"/>
        <scheme val="minor"/>
      </rPr>
      <t>Total AUM</t>
    </r>
  </si>
  <si>
    <r>
      <rPr>
        <sz val="9"/>
        <color theme="1"/>
        <rFont val="Calibri"/>
        <family val="2"/>
        <scheme val="minor"/>
      </rPr>
      <t>DKK bn.</t>
    </r>
  </si>
  <si>
    <r>
      <rPr>
        <sz val="9"/>
        <color theme="1"/>
        <rFont val="Calibri"/>
        <family val="2"/>
        <scheme val="minor"/>
      </rPr>
      <t>ESG screened share of total AUM</t>
    </r>
  </si>
  <si>
    <r>
      <rPr>
        <sz val="9"/>
        <color theme="1"/>
        <rFont val="Calibri"/>
        <family val="2"/>
        <scheme val="minor"/>
      </rPr>
      <t>%</t>
    </r>
  </si>
  <si>
    <r>
      <rPr>
        <sz val="9"/>
        <color theme="1"/>
        <rFont val="Calibri"/>
        <family val="2"/>
        <scheme val="minor"/>
      </rPr>
      <t>Investments with sustainable focus (according to Article 8 of the SFDR)</t>
    </r>
  </si>
  <si>
    <r>
      <rPr>
        <sz val="9"/>
        <color theme="1"/>
        <rFont val="Calibri"/>
        <family val="2"/>
        <scheme val="minor"/>
      </rPr>
      <t>DKK bn.</t>
    </r>
  </si>
  <si>
    <r>
      <rPr>
        <sz val="9"/>
        <color theme="1"/>
        <rFont val="Calibri"/>
        <family val="2"/>
        <scheme val="minor"/>
      </rPr>
      <t xml:space="preserve">Share of AUM with sustainable focus (according to Article 8 of the SFDR) </t>
    </r>
  </si>
  <si>
    <r>
      <rPr>
        <sz val="9"/>
        <color theme="1"/>
        <rFont val="Calibri"/>
        <family val="2"/>
        <scheme val="minor"/>
      </rPr>
      <t>%</t>
    </r>
  </si>
  <si>
    <r>
      <rPr>
        <sz val="9"/>
        <color theme="1"/>
        <rFont val="Calibri"/>
        <family val="2"/>
        <scheme val="minor"/>
      </rPr>
      <t>Ecolabelled investments, AUM</t>
    </r>
  </si>
  <si>
    <r>
      <rPr>
        <sz val="9"/>
        <color theme="1"/>
        <rFont val="Calibri"/>
        <family val="2"/>
        <scheme val="minor"/>
      </rPr>
      <t>DKK bn.</t>
    </r>
  </si>
  <si>
    <t>DKK Bn.</t>
  </si>
  <si>
    <t>DKK Mill.</t>
  </si>
  <si>
    <t>1. The Group's principal activities (Scope)</t>
  </si>
  <si>
    <t xml:space="preserve"> 65% Fixtures and equipment  46.4% IT </t>
  </si>
  <si>
    <t xml:space="preserve">98.4% Cleaning, 100% Printed materials 58.7% Stationery </t>
  </si>
  <si>
    <t xml:space="preserve">97.1% Cleaning, 100% Printed materials 28.2% Stationery </t>
  </si>
  <si>
    <t>Climate and environment</t>
  </si>
  <si>
    <t>Social conditions</t>
  </si>
  <si>
    <t>Governance and management</t>
  </si>
  <si>
    <t>w/m%</t>
  </si>
  <si>
    <t>-9.644*</t>
  </si>
  <si>
    <t>Asset management</t>
  </si>
  <si>
    <t>*The net reduction in customer numbers at Vestjysk Bank is due to sales of branches of Vestjysk Bank in Rødekro, Tinglev and Løgumkloster in October 2022</t>
  </si>
  <si>
    <t>Climate loans total volume*</t>
  </si>
  <si>
    <t>*Arbejdernes Landsbank 2021 figures for "Climate loans total volume" have been adjusted from 28.3 to 26.3 due to errors in the calculation in the 2021 fact book.</t>
  </si>
  <si>
    <t>Portfolio management mandates (Arbejdernes Landsbank)</t>
  </si>
  <si>
    <t>Portfolio management mandates (Vestjysk Bank)</t>
  </si>
  <si>
    <t>Pooled funds (Arbejdernes Landsbank)</t>
  </si>
  <si>
    <t>Pooled funds (Vestjysk Bank)</t>
  </si>
  <si>
    <r>
      <t xml:space="preserve">*Includes portfolios in the Group's pooled funds, portfolio management mandates, </t>
    </r>
    <r>
      <rPr>
        <i/>
        <sz val="9"/>
        <color theme="1"/>
        <rFont val="Calibri"/>
        <family val="2"/>
        <scheme val="minor"/>
      </rPr>
      <t>AL-FormueInvest</t>
    </r>
    <r>
      <rPr>
        <sz val="9"/>
        <color theme="1"/>
        <rFont val="Calibri"/>
        <family val="2"/>
        <scheme val="minor"/>
      </rPr>
      <t xml:space="preserve"> and </t>
    </r>
    <r>
      <rPr>
        <i/>
        <sz val="9"/>
        <color theme="1"/>
        <rFont val="Calibri"/>
        <family val="2"/>
        <scheme val="minor"/>
      </rPr>
      <t>AL-LetInvest</t>
    </r>
    <r>
      <rPr>
        <sz val="9"/>
        <color theme="1"/>
        <rFont val="Calibri"/>
        <family val="2"/>
        <scheme val="minor"/>
      </rPr>
      <t>.</t>
    </r>
  </si>
  <si>
    <t>Key figures for Portfolio management mandates</t>
  </si>
  <si>
    <t>Key figures for total pooled funds portfolio</t>
  </si>
  <si>
    <t xml:space="preserve"> - of which pooled fund portfolios</t>
  </si>
  <si>
    <t xml:space="preserve"> - of which portfolio management mandates</t>
  </si>
  <si>
    <r>
      <rPr>
        <b/>
        <sz val="9"/>
        <color rgb="FF000000"/>
        <rFont val="Calibri"/>
      </rPr>
      <t xml:space="preserve">Development and method: </t>
    </r>
    <r>
      <rPr>
        <sz val="9"/>
        <color rgb="FF000000"/>
        <rFont val="Calibri"/>
      </rPr>
      <t xml:space="preserve"> 
Business activity for the calculations is assessed on the basis of portfolios and market values in late November 2022. CO</t>
    </r>
    <r>
      <rPr>
        <vertAlign val="subscript"/>
        <sz val="9"/>
        <color rgb="FF000000"/>
        <rFont val="Calibri"/>
      </rPr>
      <t>2</t>
    </r>
    <r>
      <rPr>
        <sz val="9"/>
        <color rgb="FF000000"/>
        <rFont val="Calibri"/>
      </rPr>
      <t>e data applies to investments on behalf of customers as well as investments of the own portfolio. Investments on behalf of customers comprises the Group's range of investment products, individual discretionary mandates(portfolio management mandates) and pooled fund products. Customers' self-managed investments (e.g. AL Investment Service) are thus not included. The own portfolio comprises the total portfolio managed by the Group, however excluding the Group's trading portfolio and ownership interests in AL Finans, own shares, Ejendomsselskabet Sluseholmen and Vestjysk Bank. Arbejdernes Landsbank's associated companies TestaViva and &amp;Money are counted as part of the own portfolio. 
The Group uses data from the Reuters EIKON system to calculate emissions for investments. As the table shows, the Group (Arbejdernes Landsbank and Vestjysk Bank) emitted a total of 255,680 tonnes of CO</t>
    </r>
    <r>
      <rPr>
        <vertAlign val="subscript"/>
        <sz val="9"/>
        <color rgb="FF000000"/>
        <rFont val="Calibri"/>
      </rPr>
      <t>2</t>
    </r>
    <r>
      <rPr>
        <sz val="9"/>
        <color rgb="FF000000"/>
        <rFont val="Calibri"/>
      </rPr>
      <t>e (scope 1 and scope 2) for the year 2022 through total investments on behalf of customers (portfolio management, including pooled funds) and own portfolio. This is based on a portfolio of DKK 67 billion, of which there is data coverage for DKK 53 bn., corresponding to 79%. The table thus shows emissions of 4.84 tonnes of CO</t>
    </r>
    <r>
      <rPr>
        <vertAlign val="subscript"/>
        <sz val="9"/>
        <color rgb="FF000000"/>
        <rFont val="Calibri"/>
      </rPr>
      <t>2</t>
    </r>
    <r>
      <rPr>
        <sz val="9"/>
        <color rgb="FF000000"/>
        <rFont val="Calibri"/>
      </rPr>
      <t>e per invested DKK million. The weighted data quality is 3.2 on the recommended scale from 1 to 5 (PCAF's global standard, a score of 1 is the highest data quality score and 5 is the lowest).
CO</t>
    </r>
    <r>
      <rPr>
        <vertAlign val="subscript"/>
        <sz val="9"/>
        <color rgb="FF000000"/>
        <rFont val="Calibri"/>
      </rPr>
      <t>2</t>
    </r>
    <r>
      <rPr>
        <sz val="9"/>
        <color rgb="FF000000"/>
        <rFont val="Calibri"/>
      </rPr>
      <t>e per invested DKK million in the calculation has generally increased from 2021 to 2022. In many cases, the absolute emissions have also increased. When reading the trends, the following should be taken into account:
-	 Market values – for both bonds and shares – generally decreased from the end of 2021 to the end of 2022. As such, CO</t>
    </r>
    <r>
      <rPr>
        <vertAlign val="subscript"/>
        <sz val="9"/>
        <color rgb="FF000000"/>
        <rFont val="Calibri"/>
      </rPr>
      <t>2</t>
    </r>
    <r>
      <rPr>
        <sz val="9"/>
        <color rgb="FF000000"/>
        <rFont val="Calibri"/>
      </rPr>
      <t>e per invested DKK million will have increased in a company that emits the exact same CO</t>
    </r>
    <r>
      <rPr>
        <vertAlign val="subscript"/>
        <sz val="9"/>
        <color rgb="FF000000"/>
        <rFont val="Calibri"/>
      </rPr>
      <t>2</t>
    </r>
    <r>
      <rPr>
        <sz val="9"/>
        <color rgb="FF000000"/>
        <rFont val="Calibri"/>
      </rPr>
      <t>e in the period only because the market value (the denominator in calculation) has fallen.
-	 CO</t>
    </r>
    <r>
      <rPr>
        <vertAlign val="subscript"/>
        <sz val="9"/>
        <color rgb="FF000000"/>
        <rFont val="Calibri"/>
      </rPr>
      <t>2</t>
    </r>
    <r>
      <rPr>
        <sz val="9"/>
        <color rgb="FF000000"/>
        <rFont val="Calibri"/>
      </rPr>
      <t>e figures are available for more companies than previously, and companies may have improved their methods of calculating CO</t>
    </r>
    <r>
      <rPr>
        <vertAlign val="subscript"/>
        <sz val="9"/>
        <color rgb="FF000000"/>
        <rFont val="Calibri"/>
      </rPr>
      <t>2</t>
    </r>
    <r>
      <rPr>
        <sz val="9"/>
        <color rgb="FF000000"/>
        <rFont val="Calibri"/>
      </rPr>
      <t>e in the past year.
-	 The quality of data on CO</t>
    </r>
    <r>
      <rPr>
        <vertAlign val="subscript"/>
        <sz val="9"/>
        <color rgb="FF000000"/>
        <rFont val="Calibri"/>
      </rPr>
      <t>2</t>
    </r>
    <r>
      <rPr>
        <sz val="9"/>
        <color rgb="FF000000"/>
        <rFont val="Calibri"/>
      </rPr>
      <t>e for the Danish mortgage-credit area is much higher in 2022 compared with 2021. The CO</t>
    </r>
    <r>
      <rPr>
        <vertAlign val="subscript"/>
        <sz val="9"/>
        <color rgb="FF000000"/>
        <rFont val="Calibri"/>
      </rPr>
      <t>2</t>
    </r>
    <r>
      <rPr>
        <sz val="9"/>
        <color rgb="FF000000"/>
        <rFont val="Calibri"/>
      </rPr>
      <t>e figures for 2022 are almost twice as high as in 2021 per invested DKK million. The Danish mortgage-credit area accounts for almost half of total investment in the Group.
-	 In asset management, the Bank typically arranges a number of conversions during the year. The Bank takes CO</t>
    </r>
    <r>
      <rPr>
        <vertAlign val="subscript"/>
        <sz val="9"/>
        <color rgb="FF000000"/>
        <rFont val="Calibri"/>
      </rPr>
      <t>2</t>
    </r>
    <r>
      <rPr>
        <sz val="9"/>
        <color rgb="FF000000"/>
        <rFont val="Calibri"/>
      </rPr>
      <t>e into account in connection with these conversions, but also other factors such as return and risk. The portfolios for 2021 and for 2022 are therefore not directly comparable. For instance, pooled funds were completely converted from 2021 to 2022.
-	For example, the Bank's asset management could decide to move resources from a company in the IT sector to a haulage company because the latter has more effective climate measures. This transfer will mean our CO</t>
    </r>
    <r>
      <rPr>
        <vertAlign val="subscript"/>
        <sz val="9"/>
        <color rgb="FF000000"/>
        <rFont val="Calibri"/>
      </rPr>
      <t>2</t>
    </r>
    <r>
      <rPr>
        <sz val="9"/>
        <color rgb="FF000000"/>
        <rFont val="Calibri"/>
      </rPr>
      <t>e emissions increase from 2021 to 2022, as haulage companies generally have higher CO</t>
    </r>
    <r>
      <rPr>
        <vertAlign val="subscript"/>
        <sz val="9"/>
        <color rgb="FF000000"/>
        <rFont val="Calibri"/>
      </rPr>
      <t>2</t>
    </r>
    <r>
      <rPr>
        <sz val="9"/>
        <color rgb="FF000000"/>
        <rFont val="Calibri"/>
      </rPr>
      <t>e emissions than IT businesses. 
-	In connection with conversion of the Bank’s pooled funds, calculations of CO</t>
    </r>
    <r>
      <rPr>
        <vertAlign val="subscript"/>
        <sz val="9"/>
        <color rgb="FF000000"/>
        <rFont val="Calibri"/>
      </rPr>
      <t>2</t>
    </r>
    <r>
      <rPr>
        <sz val="9"/>
        <color rgb="FF000000"/>
        <rFont val="Calibri"/>
      </rPr>
      <t>e in 2022 are based on data from another supplier than in 2021 (change from Reuters EIKON to MSCI).
Furthermore, the following should be considered when looking at figures for 2022:
-	The Bank does not include holdings in which the customers themselves make the investment decision.
-	There is still a lack of reliable data on CO</t>
    </r>
    <r>
      <rPr>
        <vertAlign val="subscript"/>
        <sz val="9"/>
        <color rgb="FF000000"/>
        <rFont val="Calibri"/>
      </rPr>
      <t>2</t>
    </r>
    <r>
      <rPr>
        <sz val="9"/>
        <color rgb="FF000000"/>
        <rFont val="Calibri"/>
      </rPr>
      <t>e emissions on shipping credits, and this is unfortunate, particularly because we expect that this will be a relatively high figure for CO</t>
    </r>
    <r>
      <rPr>
        <vertAlign val="subscript"/>
        <sz val="9"/>
        <color rgb="FF000000"/>
        <rFont val="Calibri"/>
      </rPr>
      <t>2</t>
    </r>
    <r>
      <rPr>
        <sz val="9"/>
        <color rgb="FF000000"/>
        <rFont val="Calibri"/>
      </rPr>
      <t xml:space="preserve">e per invested DKK million.
</t>
    </r>
    <r>
      <rPr>
        <b/>
        <sz val="9"/>
        <color rgb="FF000000"/>
        <rFont val="Calibri"/>
      </rPr>
      <t>-</t>
    </r>
    <r>
      <rPr>
        <sz val="9"/>
        <color rgb="FF000000"/>
        <rFont val="Calibri"/>
      </rPr>
      <t xml:space="preserve">	To calculate CO</t>
    </r>
    <r>
      <rPr>
        <vertAlign val="subscript"/>
        <sz val="9"/>
        <color rgb="FF000000"/>
        <rFont val="Calibri"/>
      </rPr>
      <t>2</t>
    </r>
    <r>
      <rPr>
        <sz val="9"/>
        <color rgb="FF000000"/>
        <rFont val="Calibri"/>
      </rPr>
      <t>e emissions, the Bank has applied the joint principles for measurement and calculation of financed CO</t>
    </r>
    <r>
      <rPr>
        <vertAlign val="subscript"/>
        <sz val="9"/>
        <color rgb="FF000000"/>
        <rFont val="Calibri"/>
      </rPr>
      <t>2</t>
    </r>
    <r>
      <rPr>
        <sz val="9"/>
        <color rgb="FF000000"/>
        <rFont val="Calibri"/>
      </rPr>
      <t>e emissions from investments developed by the trade organisation for financial institutions, Finance Denmark (FIDA).
-	The Bank calculates CO</t>
    </r>
    <r>
      <rPr>
        <vertAlign val="subscript"/>
        <sz val="9"/>
        <color rgb="FF000000"/>
        <rFont val="Calibri"/>
      </rPr>
      <t>2</t>
    </r>
    <r>
      <rPr>
        <sz val="9"/>
        <color rgb="FF000000"/>
        <rFont val="Calibri"/>
      </rPr>
      <t>e on the basis of the investments in several thousand companies. CO</t>
    </r>
    <r>
      <rPr>
        <vertAlign val="subscript"/>
        <sz val="9"/>
        <color rgb="FF000000"/>
        <rFont val="Calibri"/>
      </rPr>
      <t>2</t>
    </r>
    <r>
      <rPr>
        <sz val="9"/>
        <color rgb="FF000000"/>
        <rFont val="Calibri"/>
      </rPr>
      <t>e data is obtained from a data supplier. The Bank is unable to verify the correctness of CO</t>
    </r>
    <r>
      <rPr>
        <vertAlign val="subscript"/>
        <sz val="9"/>
        <color rgb="FF000000"/>
        <rFont val="Calibri"/>
      </rPr>
      <t>2</t>
    </r>
    <r>
      <rPr>
        <sz val="9"/>
        <color rgb="FF000000"/>
        <rFont val="Calibri"/>
      </rPr>
      <t>e figures for each company.
-	Holdings are as at the end of November 2022, and combined with the latest available CO</t>
    </r>
    <r>
      <rPr>
        <vertAlign val="subscript"/>
        <sz val="9"/>
        <color rgb="FF000000"/>
        <rFont val="Calibri"/>
      </rPr>
      <t>2</t>
    </r>
    <r>
      <rPr>
        <sz val="9"/>
        <color rgb="FF000000"/>
        <rFont val="Calibri"/>
      </rPr>
      <t>e figures from the companies.
-	The Bank does not include scope 3 CO</t>
    </r>
    <r>
      <rPr>
        <vertAlign val="subscript"/>
        <sz val="9"/>
        <color rgb="FF000000"/>
        <rFont val="Calibri"/>
      </rPr>
      <t>2</t>
    </r>
    <r>
      <rPr>
        <sz val="9"/>
        <color rgb="FF000000"/>
        <rFont val="Calibri"/>
      </rPr>
      <t>e data, as we assess that the various calculation methods applied by companies are too different from each other and because many companies do not have scope 3 data available.
-	Figures for CO</t>
    </r>
    <r>
      <rPr>
        <vertAlign val="subscript"/>
        <sz val="9"/>
        <color rgb="FF000000"/>
        <rFont val="Calibri"/>
      </rPr>
      <t>2</t>
    </r>
    <r>
      <rPr>
        <sz val="9"/>
        <color rgb="FF000000"/>
        <rFont val="Calibri"/>
      </rPr>
      <t>e include all greenhouse gases. This means that gases such as methane have been converted into CO</t>
    </r>
    <r>
      <rPr>
        <vertAlign val="subscript"/>
        <sz val="9"/>
        <color rgb="FF000000"/>
        <rFont val="Calibri"/>
      </rPr>
      <t>2</t>
    </r>
    <r>
      <rPr>
        <sz val="9"/>
        <color rgb="FF000000"/>
        <rFont val="Calibri"/>
      </rPr>
      <t xml:space="preserve"> equivalents.
The Bank intends to change the data source from the Reuters EIKON system to MSCI in 2023.</t>
    </r>
  </si>
  <si>
    <t>Reporting principles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</si>
</sst>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 _k_r_._-;\-* #,##0.00\ _k_r_._-;_-* &quot;-&quot;??\ _k_r_._-;_-@_-"/>
    <numFmt numFmtId="165" formatCode="#,##0.0"/>
    <numFmt numFmtId="166" formatCode="0.0"/>
    <numFmt numFmtId="167" formatCode="0.0%"/>
    <numFmt numFmtId="168" formatCode="_-* #,##0_-;\-* #,##0_-;_-* &quot;-&quot;??_-;_-@_-"/>
  </numFmts>
  <fonts count="91" x14ac:knownFonts="1">
    <font>
      <sz val="11"/>
      <color theme="1"/>
      <name val="Calibri"/>
      <family val="2"/>
      <scheme val="minor"/>
    </font>
    <font>
      <sz val="10"/>
      <color rgb="FF000000"/>
      <name val="Calibri"/>
      <family val="2"/>
      <scheme val="minor"/>
    </font>
    <font>
      <sz val="10"/>
      <name val="Calibri"/>
      <family val="2"/>
      <scheme val="minor"/>
    </font>
    <font>
      <sz val="8"/>
      <name val="Calibri"/>
      <family val="2"/>
      <scheme val="minor"/>
    </font>
    <font>
      <sz val="10"/>
      <color theme="1"/>
      <name val="Calibri"/>
      <family val="2"/>
      <scheme val="minor"/>
    </font>
    <font>
      <sz val="11"/>
      <color theme="1"/>
      <name val="Calibri"/>
      <family val="2"/>
      <scheme val="minor"/>
    </font>
    <font>
      <sz val="11"/>
      <color rgb="FF000000"/>
      <name val="Calibri"/>
      <family val="2"/>
    </font>
    <font>
      <u/>
      <sz val="11"/>
      <color theme="10"/>
      <name val="Calibri"/>
      <family val="2"/>
      <scheme val="minor"/>
    </font>
    <font>
      <b/>
      <sz val="10"/>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u/>
      <sz val="11"/>
      <color theme="1"/>
      <name val="Calibri"/>
      <family val="2"/>
      <scheme val="minor"/>
    </font>
    <font>
      <b/>
      <sz val="11"/>
      <name val="Calibri"/>
      <family val="2"/>
      <scheme val="minor"/>
    </font>
    <font>
      <b/>
      <sz val="18"/>
      <color theme="0"/>
      <name val="Calibri"/>
      <family val="2"/>
      <scheme val="minor"/>
    </font>
    <font>
      <b/>
      <sz val="13"/>
      <name val="Calibri"/>
      <family val="2"/>
      <scheme val="minor"/>
    </font>
    <font>
      <u/>
      <sz val="10"/>
      <color theme="10"/>
      <name val="Calibri"/>
      <family val="2"/>
      <scheme val="minor"/>
    </font>
    <font>
      <b/>
      <sz val="9"/>
      <color theme="1"/>
      <name val="Calibri"/>
      <family val="2"/>
      <scheme val="minor"/>
    </font>
    <font>
      <b/>
      <sz val="16"/>
      <name val="Calibri"/>
      <family val="2"/>
      <scheme val="minor"/>
    </font>
    <font>
      <b/>
      <sz val="18"/>
      <name val="Calibri"/>
      <family val="2"/>
      <scheme val="minor"/>
    </font>
    <font>
      <u/>
      <sz val="9"/>
      <color theme="10"/>
      <name val="Calibri"/>
      <family val="2"/>
      <scheme val="minor"/>
    </font>
    <font>
      <b/>
      <u/>
      <sz val="11"/>
      <color theme="0"/>
      <name val="Calibri"/>
      <family val="2"/>
      <scheme val="minor"/>
    </font>
    <font>
      <sz val="9"/>
      <color rgb="FF000000"/>
      <name val="Calibri"/>
      <family val="2"/>
      <scheme val="minor"/>
    </font>
    <font>
      <u/>
      <sz val="9"/>
      <name val="Calibri"/>
      <family val="2"/>
      <scheme val="minor"/>
    </font>
    <font>
      <sz val="9"/>
      <color rgb="FF231F20"/>
      <name val="Calibri"/>
      <family val="2"/>
      <scheme val="minor"/>
    </font>
    <font>
      <sz val="9"/>
      <name val="Calibri"/>
      <family val="2"/>
      <scheme val="minor"/>
    </font>
    <font>
      <b/>
      <sz val="9"/>
      <name val="Calibri"/>
      <family val="2"/>
      <scheme val="minor"/>
    </font>
    <font>
      <b/>
      <sz val="9"/>
      <color rgb="FF000000"/>
      <name val="Calibri"/>
      <family val="2"/>
      <scheme val="minor"/>
    </font>
    <font>
      <b/>
      <sz val="9"/>
      <color rgb="FF000000"/>
      <name val="Calibri"/>
      <family val="2"/>
    </font>
    <font>
      <sz val="9"/>
      <color rgb="FF000000"/>
      <name val="Calibri"/>
      <family val="2"/>
    </font>
    <font>
      <b/>
      <sz val="9"/>
      <name val="Calibri"/>
      <family val="2"/>
    </font>
    <font>
      <sz val="8"/>
      <color rgb="FF444444"/>
      <name val="Calibri"/>
      <family val="2"/>
    </font>
    <font>
      <b/>
      <sz val="11"/>
      <color rgb="FFFA7D00"/>
      <name val="Calibri"/>
      <family val="2"/>
      <charset val="238"/>
      <scheme val="minor"/>
    </font>
    <font>
      <sz val="11"/>
      <color rgb="FF006100"/>
      <name val="Calibri"/>
      <family val="2"/>
      <charset val="238"/>
      <scheme val="minor"/>
    </font>
    <font>
      <sz val="9"/>
      <color theme="1"/>
      <name val="Calibri"/>
      <family val="2"/>
    </font>
    <font>
      <sz val="9"/>
      <color rgb="FFFF0000"/>
      <name val="Calibri"/>
      <family val="2"/>
      <scheme val="minor"/>
    </font>
    <font>
      <i/>
      <sz val="9"/>
      <color theme="1"/>
      <name val="Calibri"/>
      <family val="2"/>
      <scheme val="minor"/>
    </font>
    <font>
      <b/>
      <sz val="9"/>
      <color rgb="FFFF0000"/>
      <name val="Calibri"/>
      <family val="2"/>
      <scheme val="minor"/>
    </font>
    <font>
      <b/>
      <sz val="9"/>
      <color theme="0"/>
      <name val="Calibri"/>
      <family val="2"/>
      <scheme val="minor"/>
    </font>
    <font>
      <sz val="9"/>
      <color rgb="FF07094A"/>
      <name val="Calibri"/>
      <family val="2"/>
      <scheme val="minor"/>
    </font>
    <font>
      <sz val="8"/>
      <color rgb="FF000000"/>
      <name val="Calibri"/>
      <family val="2"/>
    </font>
    <font>
      <b/>
      <sz val="10"/>
      <color rgb="FF000000"/>
      <name val="Calibri"/>
      <family val="2"/>
      <scheme val="minor"/>
    </font>
    <font>
      <sz val="11"/>
      <color rgb="FF000000"/>
      <name val="Arial"/>
      <family val="2"/>
    </font>
    <font>
      <sz val="11"/>
      <color rgb="FF000000"/>
      <name val="Calibri"/>
      <family val="2"/>
      <scheme val="minor"/>
    </font>
    <font>
      <vertAlign val="subscript"/>
      <sz val="9"/>
      <name val="Calibri"/>
      <family val="2"/>
      <scheme val="minor"/>
    </font>
    <font>
      <b/>
      <vertAlign val="subscript"/>
      <sz val="9"/>
      <color theme="1"/>
      <name val="Calibri"/>
      <family val="2"/>
      <scheme val="minor"/>
    </font>
    <font>
      <vertAlign val="subscript"/>
      <sz val="9"/>
      <color theme="1"/>
      <name val="Calibri"/>
      <family val="2"/>
      <scheme val="minor"/>
    </font>
    <font>
      <b/>
      <vertAlign val="subscript"/>
      <sz val="9"/>
      <name val="Calibri"/>
      <family val="2"/>
    </font>
    <font>
      <b/>
      <sz val="9"/>
      <color theme="0"/>
      <name val="Calibri"/>
      <family val="2"/>
    </font>
    <font>
      <b/>
      <sz val="9"/>
      <color theme="1"/>
      <name val="Calibri"/>
      <family val="2"/>
    </font>
    <font>
      <b/>
      <vertAlign val="subscript"/>
      <sz val="9"/>
      <color rgb="FF000000"/>
      <name val="Calibri"/>
      <family val="2"/>
    </font>
    <font>
      <sz val="8"/>
      <color theme="1"/>
      <name val="Calibri"/>
      <family val="2"/>
      <scheme val="minor"/>
    </font>
    <font>
      <b/>
      <sz val="9"/>
      <name val="Calibri"/>
    </font>
    <font>
      <sz val="11"/>
      <color rgb="FF000000"/>
      <name val="Calibri"/>
    </font>
    <font>
      <sz val="9"/>
      <color rgb="FF000000"/>
      <name val="Calibri"/>
    </font>
    <font>
      <vertAlign val="subscript"/>
      <sz val="9"/>
      <color rgb="FF000000"/>
      <name val="Calibri"/>
      <family val="2"/>
    </font>
    <font>
      <b/>
      <sz val="9"/>
      <color rgb="FF000000"/>
      <name val="Calibri"/>
    </font>
    <font>
      <i/>
      <sz val="9"/>
      <color rgb="FF000000"/>
      <name val="Calibri"/>
    </font>
    <font>
      <b/>
      <sz val="11"/>
      <color rgb="FF000000"/>
      <name val="Calibri"/>
    </font>
    <font>
      <b/>
      <sz val="10"/>
      <color rgb="FF000000"/>
      <name val="Calibri"/>
    </font>
    <font>
      <sz val="9"/>
      <color rgb="FFFF0000"/>
      <name val="Calibri"/>
    </font>
    <font>
      <sz val="9"/>
      <name val="Calibri"/>
    </font>
    <font>
      <i/>
      <sz val="9"/>
      <color rgb="FFFF0000"/>
      <name val="Calibri"/>
    </font>
    <font>
      <vertAlign val="superscript"/>
      <sz val="9"/>
      <color rgb="FF000000"/>
      <name val="Calibri"/>
      <family val="2"/>
    </font>
    <font>
      <sz val="9"/>
      <color theme="1"/>
      <name val="Calibri"/>
    </font>
    <font>
      <b/>
      <vertAlign val="subscript"/>
      <sz val="9"/>
      <color rgb="FF000000"/>
      <name val="Calibri"/>
      <family val="2"/>
      <charset val="1"/>
    </font>
    <font>
      <b/>
      <sz val="9"/>
      <color rgb="FF000000"/>
      <name val="Calibri"/>
      <family val="2"/>
      <charset val="1"/>
    </font>
    <font>
      <vertAlign val="subscript"/>
      <sz val="9"/>
      <color rgb="FF000000"/>
      <name val="Calibri"/>
      <family val="2"/>
      <charset val="1"/>
    </font>
    <font>
      <sz val="9"/>
      <color rgb="FF000000"/>
      <name val="Calibri"/>
      <family val="2"/>
      <charset val="1"/>
    </font>
    <font>
      <b/>
      <sz val="9"/>
      <color theme="1"/>
      <name val="Calibri"/>
      <charset val="1"/>
    </font>
    <font>
      <b/>
      <sz val="11"/>
      <color rgb="FF000000"/>
      <name val="Calibri"/>
      <charset val="1"/>
    </font>
    <font>
      <b/>
      <sz val="9"/>
      <color rgb="FF000000"/>
      <name val="Calibri"/>
      <charset val="1"/>
    </font>
    <font>
      <sz val="9"/>
      <color rgb="FF000000"/>
      <name val="Calibri"/>
      <charset val="1"/>
    </font>
    <font>
      <i/>
      <sz val="9"/>
      <color rgb="FF000000"/>
      <name val="Calibri"/>
      <family val="2"/>
    </font>
    <font>
      <sz val="9"/>
      <name val="Calibri"/>
      <family val="2"/>
    </font>
    <font>
      <b/>
      <sz val="8"/>
      <color theme="1"/>
      <name val="Calibri"/>
      <family val="2"/>
      <scheme val="minor"/>
    </font>
    <font>
      <vertAlign val="superscript"/>
      <sz val="9"/>
      <color rgb="FF000000"/>
      <name val="Calibri"/>
    </font>
    <font>
      <vertAlign val="subscript"/>
      <sz val="11"/>
      <color theme="1"/>
      <name val="Calibri"/>
      <family val="2"/>
      <scheme val="minor"/>
    </font>
    <font>
      <vertAlign val="subscript"/>
      <sz val="11"/>
      <color rgb="FF000000"/>
      <name val="Calibri"/>
    </font>
    <font>
      <vertAlign val="subscript"/>
      <sz val="9"/>
      <color rgb="FF000000"/>
      <name val="Calibri"/>
      <family val="2"/>
      <scheme val="minor"/>
    </font>
    <font>
      <vertAlign val="subscript"/>
      <sz val="11"/>
      <color rgb="FF000000"/>
      <name val="Calibri"/>
      <family val="2"/>
      <scheme val="minor"/>
    </font>
    <font>
      <u/>
      <vertAlign val="subscript"/>
      <sz val="9"/>
      <color theme="10"/>
      <name val="Calibri"/>
      <family val="2"/>
      <scheme val="minor"/>
    </font>
    <font>
      <sz val="11"/>
      <color rgb="FF000000"/>
      <name val="Calibri"/>
      <charset val="1"/>
    </font>
    <font>
      <b/>
      <vertAlign val="subscript"/>
      <sz val="9"/>
      <name val="Calibri"/>
      <family val="2"/>
      <scheme val="minor"/>
    </font>
    <font>
      <vertAlign val="subscript"/>
      <sz val="9"/>
      <color rgb="FF000000"/>
      <name val="Calibri"/>
    </font>
    <font>
      <b/>
      <sz val="11"/>
      <name val="Calibri"/>
    </font>
    <font>
      <b/>
      <vertAlign val="subscript"/>
      <sz val="11"/>
      <name val="Calibri"/>
    </font>
    <font>
      <b/>
      <vertAlign val="subscript"/>
      <sz val="9"/>
      <color rgb="FF000000"/>
      <name val="Calibri"/>
    </font>
    <font>
      <vertAlign val="subscript"/>
      <sz val="11"/>
      <name val="Calibri"/>
    </font>
    <font>
      <vertAlign val="superscript"/>
      <sz val="9"/>
      <name val="Calibri"/>
      <family val="2"/>
      <scheme val="minor"/>
    </font>
    <font>
      <vertAlign val="superscript"/>
      <sz val="9"/>
      <color rgb="FF000000"/>
      <name val="Calibri"/>
      <family val="2"/>
      <scheme val="minor"/>
    </font>
  </fonts>
  <fills count="43">
    <fill>
      <patternFill patternType="none"/>
    </fill>
    <fill>
      <patternFill patternType="gray125"/>
    </fill>
    <fill>
      <patternFill patternType="solid">
        <fgColor rgb="FFF0F0F0"/>
        <bgColor indexed="64"/>
      </patternFill>
    </fill>
    <fill>
      <patternFill patternType="solid">
        <fgColor theme="0"/>
        <bgColor indexed="64"/>
      </patternFill>
    </fill>
    <fill>
      <patternFill patternType="solid">
        <fgColor theme="0"/>
        <bgColor rgb="FFD9E1F2"/>
      </patternFill>
    </fill>
    <fill>
      <patternFill patternType="solid">
        <fgColor rgb="FFFFFFFF"/>
        <bgColor indexed="64"/>
      </patternFill>
    </fill>
    <fill>
      <patternFill patternType="solid">
        <fgColor rgb="FF7990A5"/>
        <bgColor indexed="64"/>
      </patternFill>
    </fill>
    <fill>
      <patternFill patternType="solid">
        <fgColor theme="1"/>
        <bgColor indexed="64"/>
      </patternFill>
    </fill>
    <fill>
      <patternFill patternType="solid">
        <fgColor rgb="FFA5BEB9"/>
        <bgColor indexed="64"/>
      </patternFill>
    </fill>
    <fill>
      <patternFill patternType="solid">
        <fgColor rgb="FFC9D1DB"/>
        <bgColor indexed="64"/>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79998168889431442"/>
        <bgColor indexed="64"/>
      </patternFill>
    </fill>
    <fill>
      <patternFill patternType="solid">
        <fgColor rgb="FFEDEDED"/>
        <bgColor indexed="64"/>
      </patternFill>
    </fill>
    <fill>
      <patternFill patternType="solid">
        <fgColor theme="6" tint="0.59996337778862885"/>
        <bgColor indexed="64"/>
      </patternFill>
    </fill>
    <fill>
      <patternFill patternType="solid">
        <fgColor rgb="FF3C6E87"/>
        <bgColor indexed="64"/>
      </patternFill>
    </fill>
    <fill>
      <patternFill patternType="solid">
        <fgColor rgb="FFAF1E2D"/>
        <bgColor indexed="64"/>
      </patternFill>
    </fill>
    <fill>
      <patternFill patternType="solid">
        <fgColor theme="6" tint="0.39994506668294322"/>
        <bgColor indexed="64"/>
      </patternFill>
    </fill>
    <fill>
      <patternFill patternType="solid">
        <fgColor theme="2" tint="-9.9948118533890809E-2"/>
        <bgColor indexed="64"/>
      </patternFill>
    </fill>
    <fill>
      <patternFill patternType="solid">
        <fgColor rgb="FFC6EFCE"/>
      </patternFill>
    </fill>
    <fill>
      <patternFill patternType="solid">
        <fgColor rgb="FFF2F2F2"/>
      </patternFill>
    </fill>
    <fill>
      <patternFill patternType="solid">
        <fgColor rgb="FFEDEDED"/>
        <bgColor rgb="FF000000"/>
      </patternFill>
    </fill>
    <fill>
      <patternFill patternType="solid">
        <fgColor rgb="FFD0CECE"/>
        <bgColor indexed="64"/>
      </patternFill>
    </fill>
    <fill>
      <patternFill patternType="solid">
        <fgColor rgb="FF99ABBB"/>
        <bgColor rgb="FF000000"/>
      </patternFill>
    </fill>
    <fill>
      <patternFill patternType="solid">
        <fgColor rgb="FFFFFFFF"/>
        <bgColor rgb="FF000000"/>
      </patternFill>
    </fill>
    <fill>
      <patternFill patternType="solid">
        <fgColor rgb="FFD0CECE"/>
        <bgColor rgb="FF000000"/>
      </patternFill>
    </fill>
    <fill>
      <patternFill patternType="solid">
        <fgColor theme="6"/>
        <bgColor indexed="64"/>
      </patternFill>
    </fill>
    <fill>
      <patternFill patternType="solid">
        <fgColor theme="0" tint="-4.9989318521683403E-2"/>
        <bgColor indexed="64"/>
      </patternFill>
    </fill>
    <fill>
      <patternFill patternType="solid">
        <fgColor rgb="FFD9D9D9"/>
        <bgColor rgb="FFD9D9D9"/>
      </patternFill>
    </fill>
    <fill>
      <patternFill patternType="solid">
        <fgColor rgb="FFD9D9D9"/>
        <bgColor rgb="FF000000"/>
      </patternFill>
    </fill>
    <fill>
      <patternFill patternType="solid">
        <fgColor rgb="FFFFFFFF"/>
        <bgColor rgb="FFD9D9D9"/>
      </patternFill>
    </fill>
    <fill>
      <patternFill patternType="solid">
        <fgColor rgb="FFA6A6A6"/>
        <bgColor rgb="FFD9D9D9"/>
      </patternFill>
    </fill>
    <fill>
      <patternFill patternType="solid">
        <fgColor rgb="FFA6A6A6"/>
        <bgColor rgb="FF000000"/>
      </patternFill>
    </fill>
    <fill>
      <patternFill patternType="solid">
        <fgColor rgb="FFC9D1DB"/>
        <bgColor rgb="FF000000"/>
      </patternFill>
    </fill>
    <fill>
      <patternFill patternType="solid">
        <fgColor rgb="FFDBDBDB"/>
        <bgColor rgb="FF000000"/>
      </patternFill>
    </fill>
    <fill>
      <patternFill patternType="solid">
        <fgColor rgb="FFF2F2F2"/>
        <bgColor rgb="FF000000"/>
      </patternFill>
    </fill>
    <fill>
      <patternFill patternType="solid">
        <fgColor theme="4" tint="0.79998168889431442"/>
        <bgColor indexed="65"/>
      </patternFill>
    </fill>
    <fill>
      <patternFill patternType="solid">
        <fgColor rgb="FFF2F2F2"/>
        <bgColor indexed="64"/>
      </patternFill>
    </fill>
    <fill>
      <patternFill patternType="solid">
        <fgColor rgb="FF002060"/>
        <bgColor indexed="64"/>
      </patternFill>
    </fill>
    <fill>
      <patternFill patternType="solid">
        <fgColor theme="4" tint="0.79998168889431442"/>
        <bgColor indexed="64"/>
      </patternFill>
    </fill>
    <fill>
      <patternFill patternType="solid">
        <fgColor rgb="FFE7E6E6"/>
        <bgColor indexed="64"/>
      </patternFill>
    </fill>
    <fill>
      <patternFill patternType="solid">
        <fgColor rgb="FFDBDBDB"/>
        <bgColor indexed="64"/>
      </patternFill>
    </fill>
    <fill>
      <patternFill patternType="solid">
        <fgColor rgb="FFEDEDED"/>
        <bgColor rgb="FFD9D9D9"/>
      </patternFill>
    </fill>
  </fills>
  <borders count="121">
    <border>
      <left/>
      <right/>
      <top/>
      <bottom/>
      <diagonal/>
    </border>
    <border>
      <left/>
      <right/>
      <top/>
      <bottom style="medium">
        <color indexed="64"/>
      </bottom>
      <diagonal/>
    </border>
    <border>
      <left/>
      <right/>
      <top/>
      <bottom style="thin">
        <color indexed="64"/>
      </bottom>
      <diagonal/>
    </border>
    <border>
      <left style="thin">
        <color indexed="64"/>
      </left>
      <right/>
      <top/>
      <bottom/>
      <diagonal/>
    </border>
    <border>
      <left style="thin">
        <color rgb="FF00B050"/>
      </left>
      <right style="thin">
        <color rgb="FF00B050"/>
      </right>
      <top style="thin">
        <color rgb="FF00B050"/>
      </top>
      <bottom/>
      <diagonal/>
    </border>
    <border>
      <left style="thin">
        <color theme="5"/>
      </left>
      <right style="thin">
        <color theme="5"/>
      </right>
      <top style="thin">
        <color theme="5"/>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hair">
        <color auto="1"/>
      </right>
      <top/>
      <bottom/>
      <diagonal/>
    </border>
    <border>
      <left style="hair">
        <color auto="1"/>
      </left>
      <right style="hair">
        <color auto="1"/>
      </right>
      <top/>
      <bottom/>
      <diagonal/>
    </border>
    <border>
      <left/>
      <right style="hair">
        <color auto="1"/>
      </right>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top/>
      <bottom style="thin">
        <color rgb="FF07094A"/>
      </bottom>
      <diagonal/>
    </border>
    <border>
      <left/>
      <right/>
      <top style="thin">
        <color rgb="FF07094A"/>
      </top>
      <bottom/>
      <diagonal/>
    </border>
    <border>
      <left/>
      <right/>
      <top style="medium">
        <color rgb="FF07094A"/>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rgb="FF7F7F7F"/>
      </left>
      <right style="thin">
        <color rgb="FF7F7F7F"/>
      </right>
      <top style="thin">
        <color rgb="FF7F7F7F"/>
      </top>
      <bottom style="thin">
        <color rgb="FF7F7F7F"/>
      </bottom>
      <diagonal/>
    </border>
    <border>
      <left/>
      <right/>
      <top style="thin">
        <color rgb="FF000000"/>
      </top>
      <bottom/>
      <diagonal/>
    </border>
    <border>
      <left/>
      <right/>
      <top/>
      <bottom style="thin">
        <color rgb="FF000000"/>
      </bottom>
      <diagonal/>
    </border>
    <border>
      <left/>
      <right/>
      <top style="thin">
        <color rgb="FFFFFFFF"/>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rgb="FF000000"/>
      </right>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indexed="64"/>
      </top>
      <bottom style="thin">
        <color indexed="64"/>
      </bottom>
      <diagonal/>
    </border>
    <border>
      <left/>
      <right style="thin">
        <color rgb="FF000000"/>
      </right>
      <top style="thin">
        <color indexed="64"/>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top style="thin">
        <color rgb="FF000000"/>
      </top>
      <bottom/>
      <diagonal/>
    </border>
    <border>
      <left/>
      <right/>
      <top style="medium">
        <color rgb="FFA5A5A5"/>
      </top>
      <bottom/>
      <diagonal/>
    </border>
    <border>
      <left style="thin">
        <color rgb="FF000000"/>
      </left>
      <right style="thin">
        <color rgb="FF000000"/>
      </right>
      <top style="medium">
        <color rgb="FFA5A5A5"/>
      </top>
      <bottom/>
      <diagonal/>
    </border>
    <border>
      <left style="thin">
        <color rgb="FF000000"/>
      </left>
      <right/>
      <top style="medium">
        <color rgb="FFA5A5A5"/>
      </top>
      <bottom/>
      <diagonal/>
    </border>
    <border>
      <left/>
      <right/>
      <top/>
      <bottom style="medium">
        <color rgb="FFA5A5A5"/>
      </bottom>
      <diagonal/>
    </border>
    <border>
      <left style="thin">
        <color rgb="FF000000"/>
      </left>
      <right style="thin">
        <color rgb="FF000000"/>
      </right>
      <top/>
      <bottom style="medium">
        <color rgb="FFA5A5A5"/>
      </bottom>
      <diagonal/>
    </border>
    <border>
      <left/>
      <right style="thin">
        <color rgb="FF000000"/>
      </right>
      <top/>
      <bottom style="medium">
        <color rgb="FFA5A5A5"/>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right/>
      <top style="medium">
        <color rgb="FFA5A5A5"/>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E7E6E6"/>
      </bottom>
      <diagonal/>
    </border>
    <border>
      <left/>
      <right style="thin">
        <color rgb="FF000000"/>
      </right>
      <top/>
      <bottom style="thin">
        <color rgb="FFE7E6E6"/>
      </bottom>
      <diagonal/>
    </border>
    <border>
      <left style="thin">
        <color indexed="64"/>
      </left>
      <right style="thin">
        <color indexed="64"/>
      </right>
      <top style="thin">
        <color indexed="64"/>
      </top>
      <bottom style="medium">
        <color rgb="FFA5A5A5"/>
      </bottom>
      <diagonal/>
    </border>
    <border>
      <left style="thin">
        <color indexed="64"/>
      </left>
      <right style="thin">
        <color indexed="64"/>
      </right>
      <top style="medium">
        <color rgb="FFA5A5A5"/>
      </top>
      <bottom/>
      <diagonal/>
    </border>
    <border>
      <left style="thin">
        <color indexed="64"/>
      </left>
      <right/>
      <top style="thin">
        <color indexed="64"/>
      </top>
      <bottom style="medium">
        <color rgb="FFA5A5A5"/>
      </bottom>
      <diagonal/>
    </border>
    <border>
      <left style="thin">
        <color rgb="FF000000"/>
      </left>
      <right/>
      <top style="thin">
        <color indexed="64"/>
      </top>
      <bottom style="medium">
        <color rgb="FFA5A5A5"/>
      </bottom>
      <diagonal/>
    </border>
    <border>
      <left style="thin">
        <color indexed="64"/>
      </left>
      <right/>
      <top style="medium">
        <color rgb="FFA5A5A5"/>
      </top>
      <bottom/>
      <diagonal/>
    </border>
    <border>
      <left style="thin">
        <color rgb="FF000000"/>
      </left>
      <right/>
      <top/>
      <bottom style="thin">
        <color indexed="64"/>
      </bottom>
      <diagonal/>
    </border>
    <border>
      <left style="thin">
        <color rgb="FF000000"/>
      </left>
      <right/>
      <top style="thin">
        <color indexed="64"/>
      </top>
      <bottom style="thin">
        <color rgb="FF000000"/>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top/>
      <bottom style="thin">
        <color rgb="FFFFFFFF"/>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bottom style="medium">
        <color rgb="FFA5A5A5"/>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medium">
        <color rgb="FF07094A"/>
      </bottom>
      <diagonal/>
    </border>
    <border>
      <left/>
      <right/>
      <top style="thin">
        <color indexed="64"/>
      </top>
      <bottom style="medium">
        <color rgb="FF07094A"/>
      </bottom>
      <diagonal/>
    </border>
    <border>
      <left/>
      <right style="thin">
        <color indexed="64"/>
      </right>
      <top style="thin">
        <color indexed="64"/>
      </top>
      <bottom style="medium">
        <color rgb="FF07094A"/>
      </bottom>
      <diagonal/>
    </border>
    <border>
      <left/>
      <right style="thin">
        <color indexed="64"/>
      </right>
      <top style="medium">
        <color rgb="FF07094A"/>
      </top>
      <bottom/>
      <diagonal/>
    </border>
    <border>
      <left/>
      <right style="thin">
        <color rgb="FF000000"/>
      </right>
      <top style="medium">
        <color rgb="FFA5A5A5"/>
      </top>
      <bottom/>
      <diagonal/>
    </border>
    <border>
      <left/>
      <right style="thin">
        <color indexed="64"/>
      </right>
      <top style="thin">
        <color rgb="FF000000"/>
      </top>
      <bottom style="thin">
        <color rgb="FF000000"/>
      </bottom>
      <diagonal/>
    </border>
    <border>
      <left/>
      <right style="thin">
        <color rgb="FF000000"/>
      </right>
      <top style="thin">
        <color indexed="64"/>
      </top>
      <bottom style="thin">
        <color rgb="FF000000"/>
      </bottom>
      <diagonal/>
    </border>
    <border>
      <left/>
      <right style="dashed">
        <color rgb="FFA5A5A5"/>
      </right>
      <top/>
      <bottom/>
      <diagonal/>
    </border>
    <border>
      <left style="thin">
        <color rgb="FF000000"/>
      </left>
      <right style="thin">
        <color indexed="64"/>
      </right>
      <top/>
      <bottom style="thin">
        <color rgb="FF000000"/>
      </bottom>
      <diagonal/>
    </border>
    <border>
      <left style="thin">
        <color rgb="FF7F7F7F"/>
      </left>
      <right/>
      <top/>
      <bottom/>
      <diagonal/>
    </border>
    <border>
      <left style="medium">
        <color indexed="64"/>
      </left>
      <right/>
      <top/>
      <bottom style="thin">
        <color indexed="64"/>
      </bottom>
      <diagonal/>
    </border>
    <border>
      <left/>
      <right style="thin">
        <color rgb="FF000000"/>
      </right>
      <top style="thin">
        <color rgb="FF000000"/>
      </top>
      <bottom style="thin">
        <color rgb="FF000000"/>
      </bottom>
      <diagonal/>
    </border>
    <border>
      <left style="thin">
        <color indexed="64"/>
      </left>
      <right/>
      <top style="medium">
        <color rgb="FFA5A5A5"/>
      </top>
      <bottom style="medium">
        <color rgb="FFA5A5A5"/>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top style="thin">
        <color indexed="64"/>
      </top>
      <bottom/>
      <diagonal/>
    </border>
    <border>
      <left/>
      <right style="hair">
        <color auto="1"/>
      </right>
      <top style="thin">
        <color indexed="64"/>
      </top>
      <bottom/>
      <diagonal/>
    </border>
    <border>
      <left style="hair">
        <color auto="1"/>
      </left>
      <right style="thin">
        <color indexed="64"/>
      </right>
      <top style="thin">
        <color indexed="64"/>
      </top>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right style="thin">
        <color indexed="64"/>
      </right>
      <top style="hair">
        <color auto="1"/>
      </top>
      <bottom style="thin">
        <color indexed="64"/>
      </bottom>
      <diagonal/>
    </border>
    <border>
      <left style="thin">
        <color indexed="64"/>
      </left>
      <right style="thin">
        <color indexed="64"/>
      </right>
      <top style="medium">
        <color rgb="FFA5A5A5"/>
      </top>
      <bottom style="thin">
        <color rgb="FF000000"/>
      </bottom>
      <diagonal/>
    </border>
    <border>
      <left style="thin">
        <color indexed="64"/>
      </left>
      <right/>
      <top/>
      <bottom style="medium">
        <color rgb="FFA5A5A5"/>
      </bottom>
      <diagonal/>
    </border>
  </borders>
  <cellStyleXfs count="9">
    <xf numFmtId="0" fontId="0" fillId="0" borderId="0"/>
    <xf numFmtId="43" fontId="5" fillId="0" borderId="0" applyFont="0" applyFill="0" applyBorder="0" applyAlignment="0" applyProtection="0"/>
    <xf numFmtId="0" fontId="7" fillId="0" borderId="0" applyNumberFormat="0" applyFill="0" applyBorder="0" applyAlignment="0" applyProtection="0"/>
    <xf numFmtId="0" fontId="5" fillId="10" borderId="0" applyNumberFormat="0" applyBorder="0" applyAlignment="0" applyProtection="0"/>
    <xf numFmtId="0" fontId="5" fillId="11" borderId="0" applyNumberFormat="0" applyBorder="0" applyAlignment="0" applyProtection="0"/>
    <xf numFmtId="9" fontId="5" fillId="0" borderId="0" applyFont="0" applyFill="0" applyBorder="0" applyAlignment="0" applyProtection="0"/>
    <xf numFmtId="0" fontId="32" fillId="20" borderId="29" applyNumberFormat="0" applyAlignment="0" applyProtection="0"/>
    <xf numFmtId="0" fontId="33" fillId="19" borderId="0" applyNumberFormat="0" applyBorder="0" applyAlignment="0" applyProtection="0"/>
    <xf numFmtId="0" fontId="5" fillId="36" borderId="0" applyNumberFormat="0" applyBorder="0" applyAlignment="0" applyProtection="0"/>
  </cellStyleXfs>
  <cellXfs count="1603">
    <xf numFmtId="0" fontId="0" fillId="0" borderId="0" xfId="0"/>
    <xf numFmtId="0" fontId="0" fillId="3" borderId="0" xfId="0" applyFill="1"/>
    <xf numFmtId="0" fontId="4" fillId="0" borderId="0" xfId="0" applyFont="1"/>
    <xf numFmtId="0" fontId="4" fillId="3" borderId="0" xfId="0" applyFont="1" applyFill="1"/>
    <xf numFmtId="3" fontId="0" fillId="3" borderId="0" xfId="0" applyNumberFormat="1" applyFill="1"/>
    <xf numFmtId="0" fontId="6" fillId="3" borderId="0" xfId="0" applyFont="1" applyFill="1" applyAlignment="1">
      <alignment vertical="center"/>
    </xf>
    <xf numFmtId="3" fontId="6" fillId="3" borderId="0" xfId="0" applyNumberFormat="1" applyFont="1" applyFill="1" applyAlignment="1">
      <alignment horizontal="right" vertical="center"/>
    </xf>
    <xf numFmtId="0" fontId="6" fillId="3" borderId="0" xfId="0" applyFont="1" applyFill="1" applyAlignment="1">
      <alignment horizontal="right" vertical="center"/>
    </xf>
    <xf numFmtId="165" fontId="0" fillId="3" borderId="0" xfId="0" applyNumberFormat="1" applyFill="1"/>
    <xf numFmtId="0" fontId="0" fillId="3" borderId="0" xfId="0" applyFill="1" applyAlignment="1">
      <alignment horizontal="right"/>
    </xf>
    <xf numFmtId="0" fontId="12" fillId="0" borderId="0" xfId="2" applyFont="1" applyBorder="1" applyAlignment="1">
      <alignment vertical="center"/>
    </xf>
    <xf numFmtId="0" fontId="9" fillId="6" borderId="0" xfId="0" applyFont="1" applyFill="1"/>
    <xf numFmtId="0" fontId="9" fillId="7" borderId="0" xfId="0" applyFont="1" applyFill="1"/>
    <xf numFmtId="0" fontId="13" fillId="8" borderId="4" xfId="0" applyFont="1" applyFill="1" applyBorder="1" applyAlignment="1">
      <alignment vertical="center"/>
    </xf>
    <xf numFmtId="0" fontId="15" fillId="9" borderId="1" xfId="0" applyFont="1" applyFill="1" applyBorder="1"/>
    <xf numFmtId="0" fontId="1" fillId="0" borderId="0" xfId="0" applyFont="1" applyAlignment="1">
      <alignment horizontal="left" vertical="center" wrapText="1" readingOrder="1"/>
    </xf>
    <xf numFmtId="0" fontId="16" fillId="0" borderId="0" xfId="2" applyFont="1" applyFill="1"/>
    <xf numFmtId="2" fontId="11" fillId="0" borderId="0" xfId="0" quotePrefix="1" applyNumberFormat="1" applyFont="1" applyAlignment="1">
      <alignment horizontal="center" vertical="center"/>
    </xf>
    <xf numFmtId="0" fontId="11" fillId="0" borderId="9" xfId="0" applyFont="1" applyBorder="1"/>
    <xf numFmtId="0" fontId="11" fillId="0" borderId="0" xfId="0" applyFont="1" applyAlignment="1">
      <alignment horizontal="center" vertical="center"/>
    </xf>
    <xf numFmtId="0" fontId="11" fillId="0" borderId="0" xfId="0" quotePrefix="1" applyFont="1" applyAlignment="1">
      <alignment vertical="center"/>
    </xf>
    <xf numFmtId="2" fontId="11" fillId="0" borderId="0" xfId="0" applyNumberFormat="1" applyFont="1" applyAlignment="1">
      <alignment horizontal="center" vertical="center"/>
    </xf>
    <xf numFmtId="0" fontId="17" fillId="0" borderId="0" xfId="0" applyFont="1" applyAlignment="1">
      <alignment vertical="center"/>
    </xf>
    <xf numFmtId="0" fontId="17" fillId="10" borderId="9" xfId="3" applyFont="1" applyBorder="1" applyAlignment="1">
      <alignment vertical="center" wrapText="1"/>
    </xf>
    <xf numFmtId="0" fontId="11" fillId="0" borderId="12" xfId="3" quotePrefix="1" applyFont="1" applyFill="1" applyBorder="1" applyAlignment="1">
      <alignment horizontal="left" vertical="center"/>
    </xf>
    <xf numFmtId="0" fontId="11" fillId="0" borderId="12" xfId="0" quotePrefix="1" applyFont="1" applyBorder="1"/>
    <xf numFmtId="0" fontId="11" fillId="12" borderId="12" xfId="3" quotePrefix="1" applyFont="1" applyFill="1" applyBorder="1" applyAlignment="1">
      <alignment horizontal="left" vertical="center"/>
    </xf>
    <xf numFmtId="0" fontId="0" fillId="12" borderId="0" xfId="0" applyFill="1"/>
    <xf numFmtId="0" fontId="17" fillId="0" borderId="9" xfId="0" applyFont="1" applyBorder="1" applyAlignment="1">
      <alignment horizontal="center" vertical="center"/>
    </xf>
    <xf numFmtId="0" fontId="17" fillId="0" borderId="9" xfId="0" applyFont="1" applyBorder="1" applyAlignment="1">
      <alignment horizontal="left" vertical="center"/>
    </xf>
    <xf numFmtId="0" fontId="11" fillId="12" borderId="0" xfId="0" applyFont="1" applyFill="1" applyAlignment="1">
      <alignment horizontal="left" vertical="center"/>
    </xf>
    <xf numFmtId="0" fontId="11" fillId="0" borderId="0" xfId="0" applyFont="1" applyAlignment="1">
      <alignment horizontal="left" vertical="center"/>
    </xf>
    <xf numFmtId="0" fontId="11" fillId="12" borderId="12" xfId="3" applyFont="1" applyFill="1" applyBorder="1" applyAlignment="1">
      <alignment horizontal="left" vertical="center"/>
    </xf>
    <xf numFmtId="0" fontId="11" fillId="0" borderId="2" xfId="3" quotePrefix="1" applyFont="1" applyFill="1" applyBorder="1"/>
    <xf numFmtId="0" fontId="17" fillId="0" borderId="12" xfId="3" applyFont="1" applyFill="1" applyBorder="1" applyAlignment="1">
      <alignment vertical="center" wrapText="1"/>
    </xf>
    <xf numFmtId="0" fontId="10" fillId="0" borderId="0" xfId="4" applyFont="1" applyFill="1" applyAlignment="1">
      <alignment horizontal="left" vertical="center"/>
    </xf>
    <xf numFmtId="0" fontId="17" fillId="0" borderId="0" xfId="0" applyFont="1" applyAlignment="1">
      <alignment horizontal="center" vertical="center" wrapText="1"/>
    </xf>
    <xf numFmtId="0" fontId="11" fillId="0" borderId="0" xfId="0" quotePrefix="1" applyFont="1" applyAlignment="1">
      <alignment horizontal="center"/>
    </xf>
    <xf numFmtId="0" fontId="11" fillId="0" borderId="0" xfId="0" applyFont="1" applyAlignment="1">
      <alignment horizontal="center"/>
    </xf>
    <xf numFmtId="0" fontId="0" fillId="3" borderId="0" xfId="0" applyFill="1" applyAlignment="1">
      <alignment horizontal="center" vertical="center"/>
    </xf>
    <xf numFmtId="0" fontId="8" fillId="0" borderId="0" xfId="0" applyFont="1" applyAlignment="1">
      <alignment vertical="center"/>
    </xf>
    <xf numFmtId="0" fontId="0" fillId="0" borderId="0" xfId="0" applyAlignment="1">
      <alignment horizontal="right"/>
    </xf>
    <xf numFmtId="0" fontId="11" fillId="0" borderId="0" xfId="0" applyFont="1"/>
    <xf numFmtId="0" fontId="4" fillId="0" borderId="0" xfId="0" applyFont="1" applyAlignment="1">
      <alignment vertical="center"/>
    </xf>
    <xf numFmtId="0" fontId="19" fillId="6" borderId="0" xfId="0" applyFont="1" applyFill="1" applyAlignment="1">
      <alignment horizontal="left" vertical="center"/>
    </xf>
    <xf numFmtId="49" fontId="11" fillId="0" borderId="0" xfId="3" applyNumberFormat="1" applyFont="1" applyFill="1" applyAlignment="1">
      <alignment horizontal="left" vertical="center" wrapText="1"/>
    </xf>
    <xf numFmtId="0" fontId="9" fillId="16" borderId="5" xfId="0" applyFont="1" applyFill="1" applyBorder="1" applyAlignment="1">
      <alignment vertical="center"/>
    </xf>
    <xf numFmtId="2" fontId="11" fillId="0" borderId="0" xfId="3" quotePrefix="1" applyNumberFormat="1" applyFont="1" applyFill="1" applyBorder="1" applyAlignment="1">
      <alignment horizontal="center" vertical="center"/>
    </xf>
    <xf numFmtId="0" fontId="8" fillId="0" borderId="0" xfId="0" applyFont="1" applyAlignment="1">
      <alignment vertical="center" wrapText="1"/>
    </xf>
    <xf numFmtId="0" fontId="21" fillId="0" borderId="0" xfId="2" applyFont="1" applyFill="1"/>
    <xf numFmtId="0" fontId="11" fillId="0" borderId="0" xfId="0" applyFont="1" applyAlignment="1">
      <alignment vertical="center"/>
    </xf>
    <xf numFmtId="0" fontId="23" fillId="0" borderId="0" xfId="2" applyFont="1" applyFill="1"/>
    <xf numFmtId="0" fontId="23" fillId="0" borderId="0" xfId="2" applyFont="1" applyFill="1" applyBorder="1"/>
    <xf numFmtId="0" fontId="23" fillId="0" borderId="0" xfId="2" applyFont="1" applyAlignment="1">
      <alignment vertical="center"/>
    </xf>
    <xf numFmtId="0" fontId="23" fillId="0" borderId="0" xfId="2" applyFont="1"/>
    <xf numFmtId="0" fontId="13" fillId="17" borderId="0" xfId="2" applyFont="1" applyFill="1" applyAlignment="1">
      <alignment vertical="center"/>
    </xf>
    <xf numFmtId="0" fontId="25" fillId="10" borderId="0" xfId="2" applyFont="1" applyFill="1" applyAlignment="1">
      <alignment vertical="center"/>
    </xf>
    <xf numFmtId="0" fontId="25" fillId="10" borderId="0" xfId="3" applyNumberFormat="1" applyFont="1" applyBorder="1" applyAlignment="1">
      <alignment horizontal="left" vertical="center" wrapText="1"/>
    </xf>
    <xf numFmtId="0" fontId="25" fillId="10" borderId="0" xfId="3" applyFont="1" applyAlignment="1">
      <alignment horizontal="left" vertical="center" wrapText="1"/>
    </xf>
    <xf numFmtId="0" fontId="25" fillId="0" borderId="0" xfId="2" applyFont="1" applyFill="1" applyAlignment="1">
      <alignment vertical="center" wrapText="1"/>
    </xf>
    <xf numFmtId="2" fontId="25" fillId="5" borderId="0" xfId="0" applyNumberFormat="1" applyFont="1" applyFill="1" applyAlignment="1">
      <alignment horizontal="left" vertical="center" wrapText="1"/>
    </xf>
    <xf numFmtId="0" fontId="25" fillId="5" borderId="0" xfId="2" applyFont="1" applyFill="1" applyBorder="1" applyAlignment="1">
      <alignment horizontal="left" vertical="center" wrapText="1"/>
    </xf>
    <xf numFmtId="0" fontId="25" fillId="0" borderId="0" xfId="1" applyNumberFormat="1" applyFont="1" applyFill="1" applyBorder="1" applyAlignment="1">
      <alignment horizontal="left" vertical="center"/>
    </xf>
    <xf numFmtId="0" fontId="25" fillId="0" borderId="0" xfId="1" applyNumberFormat="1" applyFont="1" applyFill="1" applyBorder="1" applyAlignment="1">
      <alignment horizontal="left" vertical="center" wrapText="1"/>
    </xf>
    <xf numFmtId="0" fontId="25" fillId="12" borderId="0" xfId="1" applyNumberFormat="1" applyFont="1" applyFill="1" applyBorder="1" applyAlignment="1">
      <alignment horizontal="left" vertical="center" wrapText="1"/>
    </xf>
    <xf numFmtId="0" fontId="25" fillId="0" borderId="0" xfId="3" applyNumberFormat="1" applyFont="1" applyFill="1" applyBorder="1" applyAlignment="1">
      <alignment horizontal="left" vertical="center"/>
    </xf>
    <xf numFmtId="0" fontId="25" fillId="0" borderId="0" xfId="3" applyNumberFormat="1" applyFont="1" applyFill="1" applyBorder="1" applyAlignment="1">
      <alignment horizontal="left" vertical="center" wrapText="1"/>
    </xf>
    <xf numFmtId="0" fontId="25" fillId="0" borderId="0" xfId="3" quotePrefix="1" applyFont="1" applyFill="1" applyBorder="1" applyAlignment="1">
      <alignment horizontal="left" vertical="center"/>
    </xf>
    <xf numFmtId="0" fontId="25" fillId="12" borderId="0" xfId="0" applyFont="1" applyFill="1" applyAlignment="1">
      <alignment vertical="center" wrapText="1"/>
    </xf>
    <xf numFmtId="0" fontId="25" fillId="0" borderId="0" xfId="3" quotePrefix="1" applyFont="1" applyFill="1" applyBorder="1" applyAlignment="1">
      <alignment horizontal="left" vertical="center" wrapText="1"/>
    </xf>
    <xf numFmtId="0" fontId="25" fillId="10" borderId="0" xfId="3" applyFont="1" applyAlignment="1">
      <alignment horizontal="left" vertical="center"/>
    </xf>
    <xf numFmtId="0" fontId="25" fillId="0" borderId="0" xfId="2" quotePrefix="1" applyFont="1" applyFill="1" applyBorder="1" applyAlignment="1">
      <alignment horizontal="left" vertical="center"/>
    </xf>
    <xf numFmtId="0" fontId="25" fillId="0" borderId="0" xfId="0" quotePrefix="1" applyFont="1" applyAlignment="1">
      <alignment vertical="center"/>
    </xf>
    <xf numFmtId="0" fontId="25" fillId="0" borderId="0" xfId="0" applyFont="1" applyAlignment="1">
      <alignment vertical="center" wrapText="1"/>
    </xf>
    <xf numFmtId="0" fontId="25" fillId="12" borderId="0" xfId="0" applyFont="1" applyFill="1" applyAlignment="1">
      <alignment horizontal="left" vertical="center"/>
    </xf>
    <xf numFmtId="2" fontId="25" fillId="10" borderId="0" xfId="3" applyNumberFormat="1" applyFont="1" applyBorder="1" applyAlignment="1">
      <alignment horizontal="left" vertical="center" wrapText="1"/>
    </xf>
    <xf numFmtId="0" fontId="25" fillId="10" borderId="0" xfId="2" applyFont="1" applyFill="1" applyAlignment="1">
      <alignment vertical="center" wrapText="1"/>
    </xf>
    <xf numFmtId="0" fontId="25" fillId="0" borderId="0" xfId="2" quotePrefix="1" applyFont="1" applyFill="1" applyAlignment="1">
      <alignment vertical="center"/>
    </xf>
    <xf numFmtId="0" fontId="25" fillId="12" borderId="0" xfId="0" quotePrefix="1" applyFont="1" applyFill="1" applyAlignment="1">
      <alignment vertical="center"/>
    </xf>
    <xf numFmtId="0" fontId="25" fillId="12" borderId="0" xfId="2" applyFont="1" applyFill="1" applyAlignment="1">
      <alignment vertical="center" wrapText="1"/>
    </xf>
    <xf numFmtId="0" fontId="25" fillId="12" borderId="0" xfId="0" applyFont="1" applyFill="1" applyAlignment="1">
      <alignment vertical="center"/>
    </xf>
    <xf numFmtId="0" fontId="25" fillId="0" borderId="0" xfId="0" applyFont="1" applyAlignment="1">
      <alignment vertical="center"/>
    </xf>
    <xf numFmtId="0" fontId="25" fillId="5" borderId="0" xfId="2" quotePrefix="1" applyFont="1" applyFill="1" applyBorder="1" applyAlignment="1">
      <alignment horizontal="left" vertical="center" wrapText="1"/>
    </xf>
    <xf numFmtId="0" fontId="25" fillId="12" borderId="0" xfId="0" quotePrefix="1" applyFont="1" applyFill="1" applyAlignment="1">
      <alignment vertical="center" wrapText="1"/>
    </xf>
    <xf numFmtId="0" fontId="25" fillId="0" borderId="0" xfId="0" quotePrefix="1" applyFont="1" applyAlignment="1">
      <alignment vertical="center" wrapText="1"/>
    </xf>
    <xf numFmtId="0" fontId="25" fillId="10" borderId="0" xfId="3" quotePrefix="1" applyFont="1" applyBorder="1" applyAlignment="1">
      <alignment horizontal="left" vertical="center" wrapText="1"/>
    </xf>
    <xf numFmtId="0" fontId="0" fillId="0" borderId="0" xfId="0" applyAlignment="1">
      <alignment horizontal="center"/>
    </xf>
    <xf numFmtId="0" fontId="25" fillId="10" borderId="0" xfId="3" applyNumberFormat="1" applyFont="1" applyBorder="1" applyAlignment="1">
      <alignment horizontal="center" vertical="center"/>
    </xf>
    <xf numFmtId="0" fontId="25" fillId="5" borderId="0" xfId="0" applyFont="1" applyFill="1" applyAlignment="1">
      <alignment horizontal="center" vertical="center" wrapText="1"/>
    </xf>
    <xf numFmtId="0" fontId="25" fillId="0" borderId="0" xfId="1" applyNumberFormat="1" applyFont="1" applyFill="1" applyBorder="1" applyAlignment="1">
      <alignment horizontal="center" vertical="center"/>
    </xf>
    <xf numFmtId="0" fontId="25" fillId="12" borderId="0" xfId="1" applyNumberFormat="1" applyFont="1" applyFill="1" applyBorder="1" applyAlignment="1">
      <alignment horizontal="center" vertical="center"/>
    </xf>
    <xf numFmtId="0" fontId="25" fillId="0" borderId="0" xfId="3" applyNumberFormat="1" applyFont="1" applyFill="1" applyBorder="1" applyAlignment="1">
      <alignment horizontal="center" vertical="center"/>
    </xf>
    <xf numFmtId="49" fontId="25" fillId="12" borderId="0" xfId="1" applyNumberFormat="1" applyFont="1" applyFill="1" applyBorder="1" applyAlignment="1">
      <alignment horizontal="center" vertical="center" wrapText="1"/>
    </xf>
    <xf numFmtId="0" fontId="25" fillId="12" borderId="0" xfId="0" applyFont="1" applyFill="1" applyAlignment="1">
      <alignment horizontal="center" vertical="center"/>
    </xf>
    <xf numFmtId="0" fontId="25" fillId="12" borderId="0" xfId="3" applyNumberFormat="1" applyFont="1" applyFill="1" applyBorder="1" applyAlignment="1">
      <alignment horizontal="center" vertical="center"/>
    </xf>
    <xf numFmtId="0" fontId="25" fillId="0" borderId="0" xfId="0" applyFont="1" applyAlignment="1">
      <alignment horizontal="center" vertical="center"/>
    </xf>
    <xf numFmtId="49" fontId="25" fillId="12" borderId="0" xfId="1" applyNumberFormat="1" applyFont="1" applyFill="1" applyBorder="1" applyAlignment="1">
      <alignment horizontal="center" vertical="center"/>
    </xf>
    <xf numFmtId="0" fontId="25" fillId="10" borderId="0" xfId="3" applyFont="1" applyBorder="1" applyAlignment="1">
      <alignment horizontal="left" vertical="center" wrapText="1"/>
    </xf>
    <xf numFmtId="0" fontId="4" fillId="0" borderId="0" xfId="0" applyFont="1" applyAlignment="1">
      <alignment vertical="center" wrapText="1"/>
    </xf>
    <xf numFmtId="0" fontId="11" fillId="0" borderId="0" xfId="0" applyFont="1" applyAlignment="1">
      <alignment vertical="center" wrapText="1"/>
    </xf>
    <xf numFmtId="0" fontId="14" fillId="0" borderId="0" xfId="0" applyFont="1" applyAlignment="1">
      <alignment vertical="center"/>
    </xf>
    <xf numFmtId="0" fontId="25" fillId="0" borderId="0" xfId="2" applyFont="1" applyAlignment="1">
      <alignment vertical="center" wrapText="1"/>
    </xf>
    <xf numFmtId="0" fontId="11" fillId="0" borderId="12" xfId="0" applyFont="1" applyBorder="1" applyAlignment="1">
      <alignment horizontal="left" vertical="center"/>
    </xf>
    <xf numFmtId="0" fontId="17" fillId="5" borderId="9" xfId="0" applyFont="1" applyFill="1" applyBorder="1" applyAlignment="1">
      <alignment horizontal="right" vertical="center" wrapText="1"/>
    </xf>
    <xf numFmtId="0" fontId="17" fillId="5" borderId="10" xfId="0" applyFont="1" applyFill="1" applyBorder="1" applyAlignment="1">
      <alignment horizontal="right" vertical="center" wrapText="1"/>
    </xf>
    <xf numFmtId="3" fontId="17" fillId="10" borderId="10" xfId="3" applyNumberFormat="1" applyFont="1" applyBorder="1" applyAlignment="1">
      <alignment horizontal="right" vertical="center" wrapText="1"/>
    </xf>
    <xf numFmtId="9" fontId="22" fillId="21" borderId="13" xfId="0" applyNumberFormat="1" applyFont="1" applyFill="1" applyBorder="1" applyAlignment="1">
      <alignment horizontal="right" vertical="center" wrapText="1"/>
    </xf>
    <xf numFmtId="9" fontId="22" fillId="0" borderId="13" xfId="0" applyNumberFormat="1" applyFont="1" applyBorder="1" applyAlignment="1">
      <alignment horizontal="right"/>
    </xf>
    <xf numFmtId="9" fontId="22" fillId="0" borderId="12" xfId="0" applyNumberFormat="1" applyFont="1" applyBorder="1" applyAlignment="1">
      <alignment horizontal="right"/>
    </xf>
    <xf numFmtId="9" fontId="22" fillId="21" borderId="12" xfId="0" applyNumberFormat="1" applyFont="1" applyFill="1" applyBorder="1" applyAlignment="1">
      <alignment horizontal="right"/>
    </xf>
    <xf numFmtId="9" fontId="22" fillId="21" borderId="13" xfId="0" applyNumberFormat="1" applyFont="1" applyFill="1" applyBorder="1" applyAlignment="1">
      <alignment horizontal="right"/>
    </xf>
    <xf numFmtId="9" fontId="22" fillId="0" borderId="12" xfId="0" applyNumberFormat="1" applyFont="1" applyBorder="1" applyAlignment="1">
      <alignment horizontal="right" vertical="center"/>
    </xf>
    <xf numFmtId="9" fontId="22" fillId="0" borderId="13" xfId="0" applyNumberFormat="1" applyFont="1" applyBorder="1" applyAlignment="1">
      <alignment horizontal="right" vertical="center"/>
    </xf>
    <xf numFmtId="9" fontId="22" fillId="21" borderId="13" xfId="0" applyNumberFormat="1" applyFont="1" applyFill="1" applyBorder="1" applyAlignment="1">
      <alignment horizontal="right" vertical="center"/>
    </xf>
    <xf numFmtId="9" fontId="22" fillId="0" borderId="16" xfId="0" applyNumberFormat="1" applyFont="1" applyBorder="1" applyAlignment="1">
      <alignment horizontal="right"/>
    </xf>
    <xf numFmtId="3" fontId="11" fillId="0" borderId="13" xfId="3" applyNumberFormat="1" applyFont="1" applyFill="1" applyBorder="1" applyAlignment="1">
      <alignment horizontal="right" vertical="center"/>
    </xf>
    <xf numFmtId="9" fontId="11" fillId="0" borderId="13" xfId="3" quotePrefix="1" applyNumberFormat="1" applyFont="1" applyFill="1" applyBorder="1" applyAlignment="1">
      <alignment horizontal="right" vertical="center"/>
    </xf>
    <xf numFmtId="0" fontId="17" fillId="0" borderId="10" xfId="0" applyFont="1" applyBorder="1" applyAlignment="1">
      <alignment horizontal="right" vertical="center" wrapText="1"/>
    </xf>
    <xf numFmtId="3" fontId="11" fillId="10" borderId="13" xfId="3" applyNumberFormat="1" applyFont="1" applyBorder="1" applyAlignment="1">
      <alignment horizontal="right" vertical="center"/>
    </xf>
    <xf numFmtId="3" fontId="11" fillId="0" borderId="13" xfId="0" applyNumberFormat="1" applyFont="1" applyBorder="1" applyAlignment="1">
      <alignment horizontal="right" vertical="center"/>
    </xf>
    <xf numFmtId="0" fontId="11" fillId="0" borderId="0" xfId="0" applyFont="1" applyAlignment="1">
      <alignment horizontal="right"/>
    </xf>
    <xf numFmtId="2" fontId="11" fillId="0" borderId="0" xfId="0" quotePrefix="1" applyNumberFormat="1" applyFont="1" applyAlignment="1">
      <alignment horizontal="right" vertical="center"/>
    </xf>
    <xf numFmtId="9" fontId="11" fillId="0" borderId="13" xfId="0" applyNumberFormat="1" applyFont="1" applyBorder="1" applyAlignment="1">
      <alignment horizontal="right"/>
    </xf>
    <xf numFmtId="3" fontId="11" fillId="0" borderId="13" xfId="0" applyNumberFormat="1" applyFont="1" applyBorder="1" applyAlignment="1">
      <alignment horizontal="right"/>
    </xf>
    <xf numFmtId="0" fontId="0" fillId="5" borderId="0" xfId="0" applyFill="1"/>
    <xf numFmtId="0" fontId="31" fillId="0" borderId="0" xfId="0" applyFont="1" applyAlignment="1">
      <alignment horizontal="left" vertical="center"/>
    </xf>
    <xf numFmtId="2" fontId="11" fillId="0" borderId="0" xfId="0" applyNumberFormat="1" applyFont="1" applyAlignment="1">
      <alignment horizontal="right" vertical="center"/>
    </xf>
    <xf numFmtId="0" fontId="2" fillId="0" borderId="0" xfId="0" applyFont="1" applyAlignment="1">
      <alignment horizontal="left" vertical="center" wrapText="1" readingOrder="1"/>
    </xf>
    <xf numFmtId="2" fontId="11" fillId="0" borderId="0" xfId="3" quotePrefix="1" applyNumberFormat="1" applyFont="1" applyFill="1" applyBorder="1" applyAlignment="1">
      <alignment horizontal="right" vertical="center"/>
    </xf>
    <xf numFmtId="3" fontId="11" fillId="0" borderId="0" xfId="3" applyNumberFormat="1" applyFont="1" applyFill="1" applyBorder="1" applyAlignment="1">
      <alignment horizontal="right" vertical="center"/>
    </xf>
    <xf numFmtId="1" fontId="17" fillId="5" borderId="8" xfId="0" applyNumberFormat="1" applyFont="1" applyFill="1" applyBorder="1" applyAlignment="1">
      <alignment horizontal="right" vertical="center" wrapText="1"/>
    </xf>
    <xf numFmtId="3" fontId="11" fillId="0" borderId="0" xfId="3" quotePrefix="1" applyNumberFormat="1" applyFont="1" applyFill="1" applyBorder="1" applyAlignment="1">
      <alignment horizontal="right" vertical="center"/>
    </xf>
    <xf numFmtId="0" fontId="11" fillId="13" borderId="0" xfId="0" quotePrefix="1" applyFont="1" applyFill="1" applyAlignment="1">
      <alignment vertical="center"/>
    </xf>
    <xf numFmtId="0" fontId="11" fillId="0" borderId="0" xfId="0" quotePrefix="1" applyFont="1" applyAlignment="1">
      <alignment vertical="center" wrapText="1"/>
    </xf>
    <xf numFmtId="0" fontId="11" fillId="0" borderId="0" xfId="3" quotePrefix="1" applyFont="1" applyFill="1" applyBorder="1" applyAlignment="1">
      <alignment horizontal="left" vertical="center"/>
    </xf>
    <xf numFmtId="0" fontId="11" fillId="13" borderId="0" xfId="0" applyFont="1" applyFill="1"/>
    <xf numFmtId="0" fontId="11" fillId="13" borderId="0" xfId="0" applyFont="1" applyFill="1" applyAlignment="1">
      <alignment horizontal="left" vertical="center"/>
    </xf>
    <xf numFmtId="0" fontId="11" fillId="0" borderId="32" xfId="0" applyFont="1" applyBorder="1"/>
    <xf numFmtId="0" fontId="11" fillId="0" borderId="32" xfId="0" applyFont="1" applyBorder="1" applyAlignment="1">
      <alignment horizontal="center"/>
    </xf>
    <xf numFmtId="0" fontId="11" fillId="5" borderId="0" xfId="0" applyFont="1" applyFill="1"/>
    <xf numFmtId="0" fontId="34" fillId="5" borderId="0" xfId="0" applyFont="1" applyFill="1" applyAlignment="1">
      <alignment horizontal="center"/>
    </xf>
    <xf numFmtId="4" fontId="11" fillId="0" borderId="0" xfId="3" applyNumberFormat="1" applyFont="1" applyFill="1" applyBorder="1" applyAlignment="1">
      <alignment horizontal="center" vertical="center"/>
    </xf>
    <xf numFmtId="49" fontId="25" fillId="0" borderId="0" xfId="0" applyNumberFormat="1" applyFont="1" applyAlignment="1">
      <alignment horizontal="left" vertical="center" wrapText="1"/>
    </xf>
    <xf numFmtId="4" fontId="11" fillId="0" borderId="0" xfId="3" applyNumberFormat="1" applyFont="1" applyFill="1" applyBorder="1" applyAlignment="1">
      <alignment horizontal="right" vertical="center"/>
    </xf>
    <xf numFmtId="1" fontId="17" fillId="0" borderId="8" xfId="0" applyNumberFormat="1" applyFont="1" applyBorder="1" applyAlignment="1">
      <alignment horizontal="right" vertical="center" wrapText="1"/>
    </xf>
    <xf numFmtId="1" fontId="17" fillId="0" borderId="7" xfId="0" applyNumberFormat="1" applyFont="1" applyBorder="1" applyAlignment="1">
      <alignment horizontal="right" vertical="center" wrapText="1"/>
    </xf>
    <xf numFmtId="2" fontId="11" fillId="0" borderId="0" xfId="3" applyNumberFormat="1" applyFont="1" applyFill="1" applyBorder="1" applyAlignment="1">
      <alignment horizontal="right" vertical="center"/>
    </xf>
    <xf numFmtId="0" fontId="11" fillId="12" borderId="12" xfId="0" applyFont="1" applyFill="1" applyBorder="1" applyAlignment="1">
      <alignment horizontal="left" vertical="center" wrapText="1"/>
    </xf>
    <xf numFmtId="0" fontId="11" fillId="12" borderId="12" xfId="0" quotePrefix="1" applyFont="1" applyFill="1" applyBorder="1" applyAlignment="1">
      <alignment horizontal="left" vertical="center" wrapText="1"/>
    </xf>
    <xf numFmtId="3" fontId="11" fillId="5" borderId="13" xfId="0" applyNumberFormat="1" applyFont="1" applyFill="1" applyBorder="1" applyAlignment="1">
      <alignment horizontal="right" vertical="center" wrapText="1"/>
    </xf>
    <xf numFmtId="3" fontId="11" fillId="12" borderId="13" xfId="0" applyNumberFormat="1" applyFont="1" applyFill="1" applyBorder="1" applyAlignment="1">
      <alignment horizontal="right"/>
    </xf>
    <xf numFmtId="3" fontId="11" fillId="12" borderId="3" xfId="0" applyNumberFormat="1" applyFont="1" applyFill="1" applyBorder="1" applyAlignment="1">
      <alignment horizontal="right"/>
    </xf>
    <xf numFmtId="3" fontId="11" fillId="0" borderId="3" xfId="0" applyNumberFormat="1" applyFont="1" applyBorder="1" applyAlignment="1">
      <alignment horizontal="right"/>
    </xf>
    <xf numFmtId="3" fontId="11" fillId="10" borderId="3" xfId="3" applyNumberFormat="1" applyFont="1" applyBorder="1" applyAlignment="1">
      <alignment horizontal="right" vertical="center"/>
    </xf>
    <xf numFmtId="9" fontId="11" fillId="13" borderId="13" xfId="0" applyNumberFormat="1" applyFont="1" applyFill="1" applyBorder="1" applyAlignment="1">
      <alignment horizontal="right"/>
    </xf>
    <xf numFmtId="3" fontId="17" fillId="10" borderId="8" xfId="3" applyNumberFormat="1" applyFont="1" applyBorder="1" applyAlignment="1">
      <alignment horizontal="right" vertical="center" wrapText="1"/>
    </xf>
    <xf numFmtId="0" fontId="11" fillId="12" borderId="36" xfId="3" quotePrefix="1" applyFont="1" applyFill="1" applyBorder="1" applyAlignment="1">
      <alignment horizontal="left" vertical="center"/>
    </xf>
    <xf numFmtId="3" fontId="11" fillId="12" borderId="37" xfId="0" applyNumberFormat="1" applyFont="1" applyFill="1" applyBorder="1" applyAlignment="1">
      <alignment horizontal="right"/>
    </xf>
    <xf numFmtId="9" fontId="11" fillId="13" borderId="37" xfId="0" applyNumberFormat="1" applyFont="1" applyFill="1" applyBorder="1" applyAlignment="1">
      <alignment horizontal="right"/>
    </xf>
    <xf numFmtId="9" fontId="11" fillId="0" borderId="0" xfId="3" quotePrefix="1" applyNumberFormat="1" applyFont="1" applyFill="1" applyBorder="1" applyAlignment="1">
      <alignment horizontal="right" vertical="center"/>
    </xf>
    <xf numFmtId="0" fontId="4" fillId="0" borderId="0" xfId="0" applyFont="1" applyAlignment="1">
      <alignment horizontal="right"/>
    </xf>
    <xf numFmtId="9" fontId="17" fillId="13" borderId="10" xfId="0" applyNumberFormat="1" applyFont="1" applyFill="1" applyBorder="1" applyAlignment="1">
      <alignment horizontal="right" vertical="center"/>
    </xf>
    <xf numFmtId="0" fontId="11" fillId="13" borderId="12" xfId="3" quotePrefix="1" applyFont="1" applyFill="1" applyBorder="1" applyAlignment="1">
      <alignment horizontal="left" vertical="center"/>
    </xf>
    <xf numFmtId="9" fontId="22" fillId="0" borderId="13" xfId="0" applyNumberFormat="1" applyFont="1" applyBorder="1" applyAlignment="1">
      <alignment horizontal="right" vertical="center" wrapText="1"/>
    </xf>
    <xf numFmtId="0" fontId="11" fillId="0" borderId="12" xfId="3" applyFont="1" applyFill="1" applyBorder="1" applyAlignment="1">
      <alignment horizontal="left" vertical="center"/>
    </xf>
    <xf numFmtId="9" fontId="22" fillId="13" borderId="13" xfId="0" applyNumberFormat="1" applyFont="1" applyFill="1" applyBorder="1" applyAlignment="1">
      <alignment horizontal="right"/>
    </xf>
    <xf numFmtId="9" fontId="22" fillId="13" borderId="12" xfId="0" applyNumberFormat="1" applyFont="1" applyFill="1" applyBorder="1" applyAlignment="1">
      <alignment horizontal="right"/>
    </xf>
    <xf numFmtId="9" fontId="22" fillId="13" borderId="12" xfId="0" applyNumberFormat="1" applyFont="1" applyFill="1" applyBorder="1" applyAlignment="1">
      <alignment horizontal="right" vertical="center"/>
    </xf>
    <xf numFmtId="9" fontId="22" fillId="13" borderId="13" xfId="0" applyNumberFormat="1" applyFont="1" applyFill="1" applyBorder="1" applyAlignment="1">
      <alignment horizontal="right" vertical="center"/>
    </xf>
    <xf numFmtId="0" fontId="11" fillId="13" borderId="2" xfId="3" quotePrefix="1" applyFont="1" applyFill="1" applyBorder="1"/>
    <xf numFmtId="9" fontId="22" fillId="13" borderId="16" xfId="0" applyNumberFormat="1" applyFont="1" applyFill="1" applyBorder="1" applyAlignment="1">
      <alignment horizontal="right"/>
    </xf>
    <xf numFmtId="166" fontId="17" fillId="10" borderId="10" xfId="3" applyNumberFormat="1" applyFont="1" applyBorder="1" applyAlignment="1">
      <alignment vertical="center" wrapText="1"/>
    </xf>
    <xf numFmtId="9" fontId="17" fillId="10" borderId="10" xfId="3" applyNumberFormat="1" applyFont="1" applyBorder="1" applyAlignment="1">
      <alignment horizontal="right" vertical="center" wrapText="1"/>
    </xf>
    <xf numFmtId="166" fontId="17" fillId="10" borderId="8" xfId="3" applyNumberFormat="1" applyFont="1" applyBorder="1" applyAlignment="1">
      <alignment horizontal="right" vertical="center" wrapText="1"/>
    </xf>
    <xf numFmtId="165" fontId="17" fillId="10" borderId="10" xfId="3" applyNumberFormat="1" applyFont="1" applyBorder="1" applyAlignment="1">
      <alignment horizontal="right" vertical="center" wrapText="1"/>
    </xf>
    <xf numFmtId="0" fontId="22" fillId="0" borderId="0" xfId="0" applyFont="1" applyAlignment="1">
      <alignment horizontal="left" vertical="center" wrapText="1" readingOrder="1"/>
    </xf>
    <xf numFmtId="2" fontId="17" fillId="0" borderId="0" xfId="3" quotePrefix="1" applyNumberFormat="1" applyFont="1" applyFill="1" applyBorder="1" applyAlignment="1">
      <alignment horizontal="right" vertical="center"/>
    </xf>
    <xf numFmtId="0" fontId="17" fillId="0" borderId="0" xfId="3" quotePrefix="1" applyFont="1" applyFill="1" applyBorder="1" applyAlignment="1">
      <alignment horizontal="right" vertical="center"/>
    </xf>
    <xf numFmtId="0" fontId="11" fillId="0" borderId="0" xfId="3" applyFont="1" applyFill="1" applyBorder="1" applyAlignment="1">
      <alignment horizontal="right" vertical="center"/>
    </xf>
    <xf numFmtId="0" fontId="10" fillId="0" borderId="0" xfId="4" applyFont="1" applyFill="1" applyBorder="1" applyAlignment="1">
      <alignment horizontal="left" vertical="center"/>
    </xf>
    <xf numFmtId="0" fontId="17" fillId="0" borderId="0" xfId="0" applyFont="1" applyAlignment="1">
      <alignment horizontal="right" vertical="center" wrapText="1"/>
    </xf>
    <xf numFmtId="1" fontId="17" fillId="0" borderId="0" xfId="0" applyNumberFormat="1" applyFont="1" applyAlignment="1">
      <alignment horizontal="right" vertical="center" wrapText="1"/>
    </xf>
    <xf numFmtId="0" fontId="11" fillId="0" borderId="0" xfId="3" applyFont="1" applyFill="1" applyBorder="1" applyAlignment="1">
      <alignment horizontal="right" vertical="center" wrapText="1"/>
    </xf>
    <xf numFmtId="0" fontId="11" fillId="0" borderId="0" xfId="0" applyFont="1" applyAlignment="1">
      <alignment horizontal="right" vertical="center"/>
    </xf>
    <xf numFmtId="0" fontId="10" fillId="0" borderId="42" xfId="4" applyFont="1" applyFill="1" applyBorder="1" applyAlignment="1">
      <alignment horizontal="left" vertical="center"/>
    </xf>
    <xf numFmtId="0" fontId="17" fillId="0" borderId="42" xfId="0" applyFont="1" applyBorder="1" applyAlignment="1">
      <alignment horizontal="right" vertical="center"/>
    </xf>
    <xf numFmtId="0" fontId="8" fillId="10" borderId="9" xfId="3" applyFont="1" applyBorder="1" applyAlignment="1">
      <alignment vertical="center" wrapText="1"/>
    </xf>
    <xf numFmtId="0" fontId="11" fillId="0" borderId="42" xfId="0" applyFont="1" applyBorder="1" applyAlignment="1">
      <alignment horizontal="right"/>
    </xf>
    <xf numFmtId="0" fontId="17" fillId="12" borderId="0" xfId="0" applyFont="1" applyFill="1" applyAlignment="1">
      <alignment horizontal="left" vertical="center"/>
    </xf>
    <xf numFmtId="9" fontId="17" fillId="10" borderId="8" xfId="3" applyNumberFormat="1" applyFont="1" applyBorder="1" applyAlignment="1">
      <alignment horizontal="right" vertical="center" wrapText="1"/>
    </xf>
    <xf numFmtId="4" fontId="17" fillId="10" borderId="10" xfId="3" applyNumberFormat="1" applyFont="1" applyBorder="1" applyAlignment="1">
      <alignment horizontal="right" vertical="center" wrapText="1"/>
    </xf>
    <xf numFmtId="4" fontId="22" fillId="0" borderId="13" xfId="0" applyNumberFormat="1" applyFont="1" applyBorder="1" applyAlignment="1">
      <alignment horizontal="right" vertical="center"/>
    </xf>
    <xf numFmtId="2" fontId="22" fillId="0" borderId="13" xfId="0" applyNumberFormat="1" applyFont="1" applyBorder="1" applyAlignment="1">
      <alignment horizontal="right" vertical="center"/>
    </xf>
    <xf numFmtId="10" fontId="22" fillId="0" borderId="0" xfId="0" applyNumberFormat="1" applyFont="1" applyAlignment="1">
      <alignment horizontal="right" vertical="center"/>
    </xf>
    <xf numFmtId="4" fontId="22" fillId="13" borderId="13" xfId="0" applyNumberFormat="1" applyFont="1" applyFill="1" applyBorder="1" applyAlignment="1">
      <alignment horizontal="right" vertical="center"/>
    </xf>
    <xf numFmtId="2" fontId="22" fillId="13" borderId="13" xfId="0" applyNumberFormat="1" applyFont="1" applyFill="1" applyBorder="1" applyAlignment="1">
      <alignment horizontal="right" vertical="center"/>
    </xf>
    <xf numFmtId="10" fontId="22" fillId="13" borderId="0" xfId="0" applyNumberFormat="1" applyFont="1" applyFill="1" applyAlignment="1">
      <alignment horizontal="right" vertical="center"/>
    </xf>
    <xf numFmtId="0" fontId="11" fillId="13" borderId="31" xfId="3" applyFont="1" applyFill="1" applyBorder="1" applyAlignment="1">
      <alignment horizontal="left" vertical="center"/>
    </xf>
    <xf numFmtId="4" fontId="22" fillId="13" borderId="37" xfId="0" applyNumberFormat="1" applyFont="1" applyFill="1" applyBorder="1" applyAlignment="1">
      <alignment horizontal="right" vertical="center"/>
    </xf>
    <xf numFmtId="2" fontId="22" fillId="13" borderId="37" xfId="0" applyNumberFormat="1" applyFont="1" applyFill="1" applyBorder="1" applyAlignment="1">
      <alignment horizontal="right" vertical="center"/>
    </xf>
    <xf numFmtId="10" fontId="22" fillId="13" borderId="31" xfId="0" applyNumberFormat="1" applyFont="1" applyFill="1" applyBorder="1" applyAlignment="1">
      <alignment horizontal="right" vertical="center"/>
    </xf>
    <xf numFmtId="9" fontId="11" fillId="0" borderId="13" xfId="0" applyNumberFormat="1" applyFont="1" applyBorder="1" applyAlignment="1">
      <alignment horizontal="right" vertical="center" wrapText="1"/>
    </xf>
    <xf numFmtId="9" fontId="11" fillId="13" borderId="12" xfId="3" quotePrefix="1" applyNumberFormat="1" applyFont="1" applyFill="1" applyBorder="1" applyAlignment="1">
      <alignment horizontal="right" vertical="center"/>
    </xf>
    <xf numFmtId="9" fontId="11" fillId="0" borderId="12" xfId="0" quotePrefix="1" applyNumberFormat="1" applyFont="1" applyBorder="1" applyAlignment="1">
      <alignment horizontal="right" vertical="center"/>
    </xf>
    <xf numFmtId="9" fontId="11" fillId="13" borderId="37" xfId="3" quotePrefix="1" applyNumberFormat="1" applyFont="1" applyFill="1" applyBorder="1" applyAlignment="1">
      <alignment horizontal="right" vertical="center"/>
    </xf>
    <xf numFmtId="4" fontId="17" fillId="12" borderId="10" xfId="0" applyNumberFormat="1" applyFont="1" applyFill="1" applyBorder="1" applyAlignment="1">
      <alignment horizontal="right" vertical="center"/>
    </xf>
    <xf numFmtId="9" fontId="11" fillId="13" borderId="12" xfId="0" applyNumberFormat="1" applyFont="1" applyFill="1" applyBorder="1" applyAlignment="1">
      <alignment horizontal="right" vertical="center"/>
    </xf>
    <xf numFmtId="9" fontId="11" fillId="0" borderId="45" xfId="0" applyNumberFormat="1" applyFont="1" applyBorder="1" applyAlignment="1">
      <alignment horizontal="right" vertical="center"/>
    </xf>
    <xf numFmtId="9" fontId="11" fillId="0" borderId="12" xfId="0" applyNumberFormat="1" applyFont="1" applyBorder="1" applyAlignment="1">
      <alignment horizontal="right" vertical="center"/>
    </xf>
    <xf numFmtId="9" fontId="11" fillId="13" borderId="13" xfId="0" quotePrefix="1" applyNumberFormat="1" applyFont="1" applyFill="1" applyBorder="1" applyAlignment="1">
      <alignment horizontal="right" vertical="center"/>
    </xf>
    <xf numFmtId="166" fontId="17" fillId="12" borderId="10" xfId="0" applyNumberFormat="1" applyFont="1" applyFill="1" applyBorder="1" applyAlignment="1">
      <alignment horizontal="right" vertical="center"/>
    </xf>
    <xf numFmtId="9" fontId="11" fillId="5" borderId="13" xfId="0" applyNumberFormat="1" applyFont="1" applyFill="1" applyBorder="1" applyAlignment="1">
      <alignment horizontal="right" vertical="center" wrapText="1"/>
    </xf>
    <xf numFmtId="166" fontId="11" fillId="0" borderId="13" xfId="0" applyNumberFormat="1" applyFont="1" applyBorder="1" applyAlignment="1">
      <alignment horizontal="right"/>
    </xf>
    <xf numFmtId="9" fontId="11" fillId="12" borderId="13" xfId="0" applyNumberFormat="1" applyFont="1" applyFill="1" applyBorder="1" applyAlignment="1">
      <alignment horizontal="right"/>
    </xf>
    <xf numFmtId="166" fontId="11" fillId="12" borderId="13" xfId="0" applyNumberFormat="1" applyFont="1" applyFill="1" applyBorder="1" applyAlignment="1">
      <alignment horizontal="right"/>
    </xf>
    <xf numFmtId="9" fontId="11" fillId="10" borderId="13" xfId="3" quotePrefix="1" applyNumberFormat="1" applyFont="1" applyBorder="1" applyAlignment="1">
      <alignment horizontal="right" vertical="center"/>
    </xf>
    <xf numFmtId="9" fontId="11" fillId="0" borderId="13" xfId="0" quotePrefix="1" applyNumberFormat="1" applyFont="1" applyBorder="1" applyAlignment="1">
      <alignment horizontal="right" vertical="center"/>
    </xf>
    <xf numFmtId="9" fontId="11" fillId="12" borderId="37" xfId="0" quotePrefix="1" applyNumberFormat="1" applyFont="1" applyFill="1" applyBorder="1" applyAlignment="1">
      <alignment horizontal="right"/>
    </xf>
    <xf numFmtId="166" fontId="11" fillId="12" borderId="37" xfId="0" applyNumberFormat="1" applyFont="1" applyFill="1" applyBorder="1" applyAlignment="1">
      <alignment horizontal="right"/>
    </xf>
    <xf numFmtId="0" fontId="34" fillId="13" borderId="0" xfId="0" applyFont="1" applyFill="1" applyAlignment="1">
      <alignment horizontal="right"/>
    </xf>
    <xf numFmtId="0" fontId="34" fillId="13" borderId="12" xfId="0" applyFont="1" applyFill="1" applyBorder="1" applyAlignment="1">
      <alignment horizontal="right"/>
    </xf>
    <xf numFmtId="0" fontId="17" fillId="12" borderId="30" xfId="0" applyFont="1" applyFill="1" applyBorder="1" applyAlignment="1">
      <alignment horizontal="left" vertical="center"/>
    </xf>
    <xf numFmtId="0" fontId="17" fillId="12" borderId="30" xfId="0" applyFont="1" applyFill="1" applyBorder="1" applyAlignment="1">
      <alignment horizontal="right" vertical="center"/>
    </xf>
    <xf numFmtId="0" fontId="17" fillId="12" borderId="0" xfId="0" applyFont="1" applyFill="1" applyAlignment="1">
      <alignment horizontal="right" vertical="center"/>
    </xf>
    <xf numFmtId="0" fontId="22" fillId="0" borderId="0" xfId="0" applyFont="1" applyAlignment="1">
      <alignment horizontal="center" vertical="center" wrapText="1" readingOrder="1"/>
    </xf>
    <xf numFmtId="0" fontId="22" fillId="0" borderId="0" xfId="0" applyFont="1" applyAlignment="1">
      <alignment horizontal="right" vertical="center" wrapText="1" readingOrder="1"/>
    </xf>
    <xf numFmtId="166" fontId="11" fillId="0" borderId="3" xfId="0" applyNumberFormat="1" applyFont="1" applyBorder="1" applyAlignment="1">
      <alignment horizontal="right" vertical="center" wrapText="1"/>
    </xf>
    <xf numFmtId="166" fontId="11" fillId="13" borderId="3" xfId="0" applyNumberFormat="1" applyFont="1" applyFill="1" applyBorder="1" applyAlignment="1">
      <alignment horizontal="right"/>
    </xf>
    <xf numFmtId="166" fontId="11" fillId="0" borderId="3" xfId="0" applyNumberFormat="1" applyFont="1" applyBorder="1" applyAlignment="1">
      <alignment horizontal="right"/>
    </xf>
    <xf numFmtId="166" fontId="11" fillId="13" borderId="3" xfId="3" applyNumberFormat="1" applyFont="1" applyFill="1" applyBorder="1" applyAlignment="1">
      <alignment horizontal="right" vertical="center"/>
    </xf>
    <xf numFmtId="0" fontId="17" fillId="13" borderId="6" xfId="3" applyFont="1" applyFill="1" applyBorder="1" applyAlignment="1">
      <alignment vertical="center" wrapText="1"/>
    </xf>
    <xf numFmtId="165" fontId="17" fillId="13" borderId="14" xfId="0" applyNumberFormat="1" applyFont="1" applyFill="1" applyBorder="1" applyAlignment="1">
      <alignment horizontal="right" vertical="center"/>
    </xf>
    <xf numFmtId="165" fontId="22" fillId="0" borderId="13" xfId="0" applyNumberFormat="1" applyFont="1" applyBorder="1" applyAlignment="1">
      <alignment horizontal="right" vertical="center" wrapText="1"/>
    </xf>
    <xf numFmtId="165" fontId="22" fillId="13" borderId="13" xfId="0" applyNumberFormat="1" applyFont="1" applyFill="1" applyBorder="1" applyAlignment="1">
      <alignment horizontal="right"/>
    </xf>
    <xf numFmtId="165" fontId="22" fillId="0" borderId="13" xfId="0" applyNumberFormat="1" applyFont="1" applyBorder="1" applyAlignment="1">
      <alignment horizontal="right"/>
    </xf>
    <xf numFmtId="165" fontId="22" fillId="13" borderId="13" xfId="0" applyNumberFormat="1" applyFont="1" applyFill="1" applyBorder="1" applyAlignment="1">
      <alignment horizontal="right" vertical="center"/>
    </xf>
    <xf numFmtId="165" fontId="22" fillId="0" borderId="13" xfId="0" applyNumberFormat="1" applyFont="1" applyBorder="1" applyAlignment="1">
      <alignment horizontal="right" vertical="center"/>
    </xf>
    <xf numFmtId="165" fontId="22" fillId="13" borderId="16" xfId="0" applyNumberFormat="1" applyFont="1" applyFill="1" applyBorder="1" applyAlignment="1">
      <alignment horizontal="right"/>
    </xf>
    <xf numFmtId="0" fontId="11" fillId="13" borderId="43" xfId="0" applyFont="1" applyFill="1" applyBorder="1" applyAlignment="1">
      <alignment horizontal="right" vertical="center"/>
    </xf>
    <xf numFmtId="1" fontId="17" fillId="0" borderId="42" xfId="0" applyNumberFormat="1" applyFont="1" applyBorder="1" applyAlignment="1">
      <alignment horizontal="right" vertical="center" wrapText="1"/>
    </xf>
    <xf numFmtId="0" fontId="17" fillId="0" borderId="42" xfId="3" applyFont="1" applyFill="1" applyBorder="1" applyAlignment="1">
      <alignment horizontal="right" vertical="center" wrapText="1"/>
    </xf>
    <xf numFmtId="0" fontId="27" fillId="0" borderId="42" xfId="0" applyFont="1" applyBorder="1" applyAlignment="1">
      <alignment horizontal="right"/>
    </xf>
    <xf numFmtId="0" fontId="11" fillId="0" borderId="42" xfId="0" applyFont="1" applyBorder="1" applyAlignment="1">
      <alignment horizontal="right" vertical="center" wrapText="1"/>
    </xf>
    <xf numFmtId="4" fontId="11" fillId="0" borderId="42" xfId="3" applyNumberFormat="1" applyFont="1" applyFill="1" applyBorder="1" applyAlignment="1">
      <alignment horizontal="right" vertical="center"/>
    </xf>
    <xf numFmtId="2" fontId="11" fillId="0" borderId="42" xfId="0" quotePrefix="1" applyNumberFormat="1" applyFont="1" applyBorder="1" applyAlignment="1">
      <alignment horizontal="right" vertical="center"/>
    </xf>
    <xf numFmtId="2" fontId="11" fillId="0" borderId="42" xfId="3" quotePrefix="1" applyNumberFormat="1" applyFont="1" applyFill="1" applyBorder="1" applyAlignment="1">
      <alignment horizontal="right" vertical="center"/>
    </xf>
    <xf numFmtId="0" fontId="11" fillId="0" borderId="42" xfId="0" quotePrefix="1" applyFont="1" applyBorder="1" applyAlignment="1">
      <alignment horizontal="right"/>
    </xf>
    <xf numFmtId="0" fontId="11" fillId="0" borderId="42" xfId="3" quotePrefix="1" applyFont="1" applyFill="1" applyBorder="1" applyAlignment="1">
      <alignment horizontal="right"/>
    </xf>
    <xf numFmtId="2" fontId="11" fillId="0" borderId="42" xfId="0" applyNumberFormat="1" applyFont="1" applyBorder="1" applyAlignment="1">
      <alignment horizontal="right" vertical="center" wrapText="1"/>
    </xf>
    <xf numFmtId="2" fontId="11" fillId="0" borderId="42" xfId="0" applyNumberFormat="1" applyFont="1" applyBorder="1" applyAlignment="1">
      <alignment horizontal="right" vertical="center"/>
    </xf>
    <xf numFmtId="2" fontId="11" fillId="0" borderId="42" xfId="3" applyNumberFormat="1" applyFont="1" applyFill="1" applyBorder="1" applyAlignment="1">
      <alignment horizontal="right" vertical="center"/>
    </xf>
    <xf numFmtId="166" fontId="17" fillId="0" borderId="42" xfId="3" applyNumberFormat="1" applyFont="1" applyFill="1" applyBorder="1" applyAlignment="1">
      <alignment horizontal="right" vertical="center" wrapText="1"/>
    </xf>
    <xf numFmtId="9" fontId="17" fillId="0" borderId="13" xfId="3" applyNumberFormat="1" applyFont="1" applyFill="1" applyBorder="1" applyAlignment="1">
      <alignment horizontal="right" vertical="center" wrapText="1"/>
    </xf>
    <xf numFmtId="9" fontId="17" fillId="13" borderId="14" xfId="0" applyNumberFormat="1" applyFont="1" applyFill="1" applyBorder="1" applyAlignment="1">
      <alignment horizontal="right" vertical="center"/>
    </xf>
    <xf numFmtId="0" fontId="11" fillId="0" borderId="42" xfId="0" applyFont="1" applyBorder="1" applyAlignment="1">
      <alignment horizontal="center" vertical="center"/>
    </xf>
    <xf numFmtId="0" fontId="11" fillId="13" borderId="42" xfId="0" applyFont="1" applyFill="1" applyBorder="1" applyAlignment="1">
      <alignment horizontal="center" vertical="center"/>
    </xf>
    <xf numFmtId="0" fontId="11" fillId="0" borderId="45" xfId="0" applyFont="1" applyBorder="1" applyAlignment="1">
      <alignment horizontal="center" vertical="center"/>
    </xf>
    <xf numFmtId="0" fontId="11" fillId="13" borderId="45" xfId="0" applyFont="1" applyFill="1" applyBorder="1" applyAlignment="1">
      <alignment horizontal="center" vertical="center"/>
    </xf>
    <xf numFmtId="0" fontId="17" fillId="12" borderId="45" xfId="0" applyFont="1" applyFill="1" applyBorder="1" applyAlignment="1">
      <alignment horizontal="right" vertical="center"/>
    </xf>
    <xf numFmtId="0" fontId="34" fillId="13" borderId="45" xfId="0" applyFont="1" applyFill="1" applyBorder="1" applyAlignment="1">
      <alignment horizontal="right"/>
    </xf>
    <xf numFmtId="0" fontId="17" fillId="12" borderId="55" xfId="0" applyFont="1" applyFill="1" applyBorder="1" applyAlignment="1">
      <alignment horizontal="right" vertical="center"/>
    </xf>
    <xf numFmtId="0" fontId="11" fillId="13" borderId="31" xfId="0" applyFont="1" applyFill="1" applyBorder="1"/>
    <xf numFmtId="0" fontId="17" fillId="5" borderId="41" xfId="0" applyFont="1" applyFill="1" applyBorder="1" applyAlignment="1">
      <alignment horizontal="right" vertical="center" wrapText="1"/>
    </xf>
    <xf numFmtId="0" fontId="17" fillId="5" borderId="56" xfId="0" applyFont="1" applyFill="1" applyBorder="1" applyAlignment="1">
      <alignment horizontal="right" vertical="center" wrapText="1"/>
    </xf>
    <xf numFmtId="9" fontId="17" fillId="13" borderId="52" xfId="3" applyNumberFormat="1" applyFont="1" applyFill="1" applyBorder="1" applyAlignment="1">
      <alignment horizontal="right" vertical="center" wrapText="1"/>
    </xf>
    <xf numFmtId="9" fontId="17" fillId="13" borderId="53" xfId="3" applyNumberFormat="1" applyFont="1" applyFill="1" applyBorder="1" applyAlignment="1">
      <alignment horizontal="right" vertical="center" wrapText="1"/>
    </xf>
    <xf numFmtId="0" fontId="22" fillId="13" borderId="0" xfId="0" applyFont="1" applyFill="1" applyAlignment="1">
      <alignment horizontal="left" vertical="center" wrapText="1" readingOrder="1"/>
    </xf>
    <xf numFmtId="0" fontId="18" fillId="5" borderId="0" xfId="0" applyFont="1" applyFill="1" applyAlignment="1">
      <alignment horizontal="left" vertical="center"/>
    </xf>
    <xf numFmtId="0" fontId="11" fillId="0" borderId="42" xfId="0" applyFont="1" applyBorder="1" applyAlignment="1">
      <alignment vertical="center" wrapText="1"/>
    </xf>
    <xf numFmtId="0" fontId="22" fillId="13" borderId="45" xfId="0" applyFont="1" applyFill="1" applyBorder="1" applyAlignment="1">
      <alignment horizontal="center" vertical="center" wrapText="1" readingOrder="1"/>
    </xf>
    <xf numFmtId="0" fontId="22" fillId="0" borderId="45" xfId="0" applyFont="1" applyBorder="1" applyAlignment="1">
      <alignment horizontal="center" vertical="center" wrapText="1" readingOrder="1"/>
    </xf>
    <xf numFmtId="0" fontId="22" fillId="0" borderId="43" xfId="0" applyFont="1" applyBorder="1" applyAlignment="1">
      <alignment horizontal="right" vertical="center" wrapText="1" readingOrder="1"/>
    </xf>
    <xf numFmtId="166" fontId="11" fillId="0" borderId="43" xfId="0" applyNumberFormat="1" applyFont="1" applyBorder="1" applyAlignment="1">
      <alignment horizontal="right" vertical="center"/>
    </xf>
    <xf numFmtId="0" fontId="22" fillId="0" borderId="45" xfId="0" applyFont="1" applyBorder="1" applyAlignment="1">
      <alignment horizontal="right" vertical="center" wrapText="1" readingOrder="1"/>
    </xf>
    <xf numFmtId="0" fontId="22" fillId="0" borderId="0" xfId="0" applyFont="1" applyAlignment="1">
      <alignment horizontal="right" vertical="center"/>
    </xf>
    <xf numFmtId="0" fontId="22" fillId="13" borderId="43" xfId="0" applyFont="1" applyFill="1" applyBorder="1" applyAlignment="1">
      <alignment horizontal="right" vertical="center" wrapText="1" readingOrder="1"/>
    </xf>
    <xf numFmtId="0" fontId="11" fillId="0" borderId="52" xfId="0" applyFont="1" applyBorder="1" applyAlignment="1">
      <alignment horizontal="center" vertical="center"/>
    </xf>
    <xf numFmtId="0" fontId="36" fillId="0" borderId="0" xfId="0" applyFont="1" applyAlignment="1">
      <alignment vertical="top" wrapText="1"/>
    </xf>
    <xf numFmtId="0" fontId="11" fillId="0" borderId="60" xfId="3" applyFont="1" applyFill="1" applyBorder="1" applyAlignment="1">
      <alignment horizontal="center" vertical="center" wrapText="1" readingOrder="1"/>
    </xf>
    <xf numFmtId="0" fontId="11" fillId="0" borderId="0" xfId="3" applyFont="1" applyFill="1" applyBorder="1" applyAlignment="1">
      <alignment horizontal="left" vertical="center" wrapText="1" readingOrder="1"/>
    </xf>
    <xf numFmtId="0" fontId="22" fillId="2" borderId="0" xfId="0" applyFont="1" applyFill="1" applyAlignment="1">
      <alignment horizontal="left" vertical="center" wrapText="1" readingOrder="1"/>
    </xf>
    <xf numFmtId="0" fontId="22" fillId="0" borderId="61" xfId="0" applyFont="1" applyBorder="1" applyAlignment="1">
      <alignment horizontal="left" vertical="center" wrapText="1" readingOrder="1"/>
    </xf>
    <xf numFmtId="0" fontId="11" fillId="10" borderId="0" xfId="3" applyFont="1" applyBorder="1" applyAlignment="1">
      <alignment horizontal="left" vertical="center"/>
    </xf>
    <xf numFmtId="0" fontId="11" fillId="12" borderId="0" xfId="0" quotePrefix="1" applyFont="1" applyFill="1" applyAlignment="1">
      <alignment vertical="center"/>
    </xf>
    <xf numFmtId="0" fontId="11" fillId="5" borderId="0" xfId="2" applyFont="1" applyFill="1" applyBorder="1" applyAlignment="1">
      <alignment horizontal="left" vertical="center" wrapText="1"/>
    </xf>
    <xf numFmtId="0" fontId="17" fillId="14" borderId="2" xfId="0" applyFont="1" applyFill="1" applyBorder="1" applyAlignment="1">
      <alignment vertical="center" wrapText="1"/>
    </xf>
    <xf numFmtId="0" fontId="17" fillId="11" borderId="24" xfId="4" applyFont="1" applyBorder="1" applyAlignment="1">
      <alignment horizontal="left" vertical="center" wrapText="1"/>
    </xf>
    <xf numFmtId="0" fontId="17" fillId="11" borderId="24" xfId="4" applyFont="1" applyBorder="1" applyAlignment="1">
      <alignment horizontal="center" vertical="center" wrapText="1"/>
    </xf>
    <xf numFmtId="0" fontId="25" fillId="0" borderId="0" xfId="0" applyFont="1" applyAlignment="1">
      <alignment horizontal="left" vertical="center" wrapText="1" indent="1" readingOrder="1"/>
    </xf>
    <xf numFmtId="3" fontId="11" fillId="0" borderId="42" xfId="0" applyNumberFormat="1" applyFont="1" applyBorder="1" applyAlignment="1">
      <alignment vertical="center"/>
    </xf>
    <xf numFmtId="0" fontId="11" fillId="13" borderId="0" xfId="0" applyFont="1" applyFill="1" applyAlignment="1">
      <alignment vertical="center"/>
    </xf>
    <xf numFmtId="0" fontId="11" fillId="13" borderId="42" xfId="3" applyFont="1" applyFill="1" applyBorder="1" applyAlignment="1">
      <alignment horizontal="center" vertical="center" wrapText="1" readingOrder="1"/>
    </xf>
    <xf numFmtId="0" fontId="17" fillId="13" borderId="7" xfId="4" applyFont="1" applyFill="1" applyBorder="1"/>
    <xf numFmtId="0" fontId="11" fillId="13" borderId="0" xfId="3" applyFont="1" applyFill="1" applyBorder="1" applyAlignment="1">
      <alignment vertical="center" wrapText="1"/>
    </xf>
    <xf numFmtId="0" fontId="11" fillId="0" borderId="2" xfId="0" applyFont="1" applyBorder="1" applyAlignment="1">
      <alignment vertical="center" wrapText="1"/>
    </xf>
    <xf numFmtId="0" fontId="17" fillId="13" borderId="64" xfId="4" applyFont="1" applyFill="1" applyBorder="1" applyAlignment="1">
      <alignment horizontal="center" vertical="center" wrapText="1" readingOrder="1"/>
    </xf>
    <xf numFmtId="0" fontId="11" fillId="0" borderId="45" xfId="3" applyFont="1" applyFill="1" applyBorder="1" applyAlignment="1">
      <alignment horizontal="center" vertical="center" wrapText="1" readingOrder="1"/>
    </xf>
    <xf numFmtId="0" fontId="11" fillId="13" borderId="45" xfId="3" applyFont="1" applyFill="1" applyBorder="1" applyAlignment="1">
      <alignment horizontal="center" vertical="center"/>
    </xf>
    <xf numFmtId="0" fontId="11" fillId="0" borderId="65" xfId="0" applyFont="1" applyBorder="1" applyAlignment="1">
      <alignment horizontal="center" vertical="center"/>
    </xf>
    <xf numFmtId="0" fontId="17" fillId="13" borderId="48" xfId="4" applyFont="1" applyFill="1" applyBorder="1" applyAlignment="1">
      <alignment horizontal="right" vertical="center" wrapText="1" readingOrder="1"/>
    </xf>
    <xf numFmtId="0" fontId="11" fillId="0" borderId="43" xfId="3" applyFont="1" applyFill="1" applyBorder="1" applyAlignment="1">
      <alignment horizontal="right" vertical="center" wrapText="1" readingOrder="1"/>
    </xf>
    <xf numFmtId="0" fontId="11" fillId="13" borderId="43" xfId="3" applyFont="1" applyFill="1" applyBorder="1" applyAlignment="1">
      <alignment horizontal="right" vertical="center"/>
    </xf>
    <xf numFmtId="0" fontId="11" fillId="0" borderId="44" xfId="0" applyFont="1" applyBorder="1" applyAlignment="1">
      <alignment horizontal="right" vertical="center"/>
    </xf>
    <xf numFmtId="0" fontId="11" fillId="0" borderId="43" xfId="3" applyFont="1" applyFill="1" applyBorder="1" applyAlignment="1">
      <alignment horizontal="right" vertical="center" wrapText="1"/>
    </xf>
    <xf numFmtId="0" fontId="25" fillId="13" borderId="43" xfId="0" applyFont="1" applyFill="1" applyBorder="1" applyAlignment="1">
      <alignment horizontal="right" vertical="center" wrapText="1"/>
    </xf>
    <xf numFmtId="0" fontId="25" fillId="0" borderId="43" xfId="0" applyFont="1" applyBorder="1" applyAlignment="1">
      <alignment horizontal="right" vertical="center" wrapText="1"/>
    </xf>
    <xf numFmtId="165" fontId="25" fillId="0" borderId="43" xfId="0" applyNumberFormat="1" applyFont="1" applyBorder="1" applyAlignment="1">
      <alignment horizontal="right" vertical="center" wrapText="1"/>
    </xf>
    <xf numFmtId="0" fontId="22" fillId="5" borderId="0" xfId="0" applyFont="1" applyFill="1" applyAlignment="1">
      <alignment vertical="center" wrapText="1"/>
    </xf>
    <xf numFmtId="0" fontId="22" fillId="13" borderId="0" xfId="0" applyFont="1" applyFill="1" applyAlignment="1">
      <alignment vertical="center" wrapText="1"/>
    </xf>
    <xf numFmtId="0" fontId="22" fillId="5" borderId="0" xfId="0" quotePrefix="1" applyFont="1" applyFill="1" applyAlignment="1">
      <alignment horizontal="left" vertical="center" wrapText="1"/>
    </xf>
    <xf numFmtId="0" fontId="22" fillId="0" borderId="0" xfId="0" applyFont="1" applyAlignment="1">
      <alignment vertical="center" wrapText="1"/>
    </xf>
    <xf numFmtId="0" fontId="22" fillId="13" borderId="0" xfId="0" quotePrefix="1" applyFont="1" applyFill="1" applyAlignment="1">
      <alignment horizontal="left" vertical="center" wrapText="1"/>
    </xf>
    <xf numFmtId="0" fontId="22" fillId="5" borderId="42" xfId="0" applyFont="1" applyFill="1" applyBorder="1" applyAlignment="1">
      <alignment horizontal="center" vertical="center" wrapText="1"/>
    </xf>
    <xf numFmtId="0" fontId="22" fillId="13" borderId="42" xfId="0" applyFont="1" applyFill="1" applyBorder="1" applyAlignment="1">
      <alignment horizontal="center" vertical="center" wrapText="1"/>
    </xf>
    <xf numFmtId="0" fontId="11" fillId="0" borderId="42" xfId="0" applyFont="1" applyBorder="1" applyAlignment="1">
      <alignment horizontal="center" vertical="center" wrapText="1"/>
    </xf>
    <xf numFmtId="0" fontId="11" fillId="13" borderId="42" xfId="3" applyFont="1" applyFill="1" applyBorder="1" applyAlignment="1">
      <alignment horizontal="center" vertical="center" wrapText="1"/>
    </xf>
    <xf numFmtId="0" fontId="22" fillId="13" borderId="45" xfId="0" applyFont="1" applyFill="1" applyBorder="1" applyAlignment="1">
      <alignment horizontal="center" vertical="center" wrapText="1"/>
    </xf>
    <xf numFmtId="3" fontId="22" fillId="13" borderId="45" xfId="0" applyNumberFormat="1" applyFont="1" applyFill="1" applyBorder="1" applyAlignment="1">
      <alignment vertical="center" wrapText="1"/>
    </xf>
    <xf numFmtId="3" fontId="11" fillId="5" borderId="45" xfId="0" applyNumberFormat="1" applyFont="1" applyFill="1" applyBorder="1" applyAlignment="1">
      <alignment vertical="center" wrapText="1"/>
    </xf>
    <xf numFmtId="3" fontId="11" fillId="13" borderId="45" xfId="0" applyNumberFormat="1" applyFont="1" applyFill="1" applyBorder="1" applyAlignment="1">
      <alignment vertical="center"/>
    </xf>
    <xf numFmtId="0" fontId="22" fillId="5" borderId="45" xfId="0" applyFont="1" applyFill="1" applyBorder="1" applyAlignment="1">
      <alignment vertical="center" wrapText="1"/>
    </xf>
    <xf numFmtId="0" fontId="11" fillId="0" borderId="45" xfId="0" applyFont="1" applyBorder="1" applyAlignment="1">
      <alignment horizontal="right" vertical="center" wrapText="1"/>
    </xf>
    <xf numFmtId="3" fontId="11" fillId="13" borderId="45" xfId="3" applyNumberFormat="1" applyFont="1" applyFill="1" applyBorder="1" applyAlignment="1">
      <alignment horizontal="right" vertical="center" wrapText="1"/>
    </xf>
    <xf numFmtId="0" fontId="22" fillId="5" borderId="42" xfId="0" applyFont="1" applyFill="1" applyBorder="1" applyAlignment="1">
      <alignment horizontal="right" vertical="center" wrapText="1"/>
    </xf>
    <xf numFmtId="3" fontId="22" fillId="13" borderId="42" xfId="0" applyNumberFormat="1" applyFont="1" applyFill="1" applyBorder="1" applyAlignment="1">
      <alignment vertical="center" wrapText="1"/>
    </xf>
    <xf numFmtId="3" fontId="11" fillId="5" borderId="42" xfId="0" applyNumberFormat="1" applyFont="1" applyFill="1" applyBorder="1" applyAlignment="1">
      <alignment vertical="center" wrapText="1"/>
    </xf>
    <xf numFmtId="3" fontId="11" fillId="13" borderId="42" xfId="0" applyNumberFormat="1" applyFont="1" applyFill="1" applyBorder="1" applyAlignment="1">
      <alignment vertical="center"/>
    </xf>
    <xf numFmtId="3" fontId="11" fillId="13" borderId="42" xfId="3" applyNumberFormat="1" applyFont="1" applyFill="1" applyBorder="1" applyAlignment="1">
      <alignment vertical="center" wrapText="1"/>
    </xf>
    <xf numFmtId="0" fontId="22" fillId="0" borderId="45" xfId="0" applyFont="1" applyBorder="1" applyAlignment="1">
      <alignment horizontal="center" vertical="center" wrapText="1"/>
    </xf>
    <xf numFmtId="0" fontId="29" fillId="3" borderId="0" xfId="0" applyFont="1" applyFill="1" applyAlignment="1">
      <alignment horizontal="left" vertical="center" wrapText="1" readingOrder="1"/>
    </xf>
    <xf numFmtId="0" fontId="29" fillId="3" borderId="45" xfId="0" applyFont="1" applyFill="1" applyBorder="1" applyAlignment="1">
      <alignment horizontal="center" vertical="center" wrapText="1" readingOrder="1"/>
    </xf>
    <xf numFmtId="0" fontId="29" fillId="3" borderId="43" xfId="0" applyFont="1" applyFill="1" applyBorder="1" applyAlignment="1">
      <alignment horizontal="center" vertical="center" wrapText="1" readingOrder="1"/>
    </xf>
    <xf numFmtId="0" fontId="17" fillId="13" borderId="66" xfId="4" applyFont="1" applyFill="1" applyBorder="1" applyAlignment="1">
      <alignment vertical="center" wrapText="1" readingOrder="1"/>
    </xf>
    <xf numFmtId="0" fontId="17" fillId="13" borderId="66" xfId="4" applyFont="1" applyFill="1" applyBorder="1" applyAlignment="1">
      <alignment horizontal="center" vertical="center" wrapText="1" readingOrder="1"/>
    </xf>
    <xf numFmtId="0" fontId="22" fillId="2" borderId="0" xfId="0" applyFont="1" applyFill="1" applyAlignment="1">
      <alignment horizontal="center" vertical="center" wrapText="1" readingOrder="1"/>
    </xf>
    <xf numFmtId="166" fontId="22" fillId="2" borderId="45" xfId="0" applyNumberFormat="1" applyFont="1" applyFill="1" applyBorder="1" applyAlignment="1">
      <alignment horizontal="right" vertical="center" wrapText="1" readingOrder="1"/>
    </xf>
    <xf numFmtId="0" fontId="17" fillId="13" borderId="52" xfId="4" applyFont="1" applyFill="1" applyBorder="1" applyAlignment="1">
      <alignment horizontal="center" vertical="center" wrapText="1"/>
    </xf>
    <xf numFmtId="0" fontId="17" fillId="13" borderId="52" xfId="4" applyFont="1" applyFill="1" applyBorder="1" applyAlignment="1">
      <alignment horizontal="right" vertical="center" wrapText="1"/>
    </xf>
    <xf numFmtId="0" fontId="17" fillId="13" borderId="53" xfId="4" applyFont="1" applyFill="1" applyBorder="1" applyAlignment="1">
      <alignment horizontal="right" vertical="center" wrapText="1"/>
    </xf>
    <xf numFmtId="0" fontId="17" fillId="13" borderId="47" xfId="4" applyFont="1" applyFill="1" applyBorder="1" applyAlignment="1">
      <alignment vertical="center" wrapText="1"/>
    </xf>
    <xf numFmtId="0" fontId="17" fillId="13" borderId="47" xfId="4" applyFont="1" applyFill="1" applyBorder="1" applyAlignment="1">
      <alignment vertical="center" wrapText="1" readingOrder="1"/>
    </xf>
    <xf numFmtId="0" fontId="11" fillId="0" borderId="31" xfId="0" applyFont="1" applyBorder="1" applyAlignment="1">
      <alignment vertical="center" wrapText="1"/>
    </xf>
    <xf numFmtId="0" fontId="17" fillId="0" borderId="0" xfId="0" applyFont="1" applyAlignment="1">
      <alignment horizontal="left" vertical="center"/>
    </xf>
    <xf numFmtId="0" fontId="11" fillId="0" borderId="0" xfId="0" quotePrefix="1" applyFont="1" applyAlignment="1">
      <alignment horizontal="left" vertical="center"/>
    </xf>
    <xf numFmtId="9" fontId="34" fillId="13" borderId="0" xfId="0" applyNumberFormat="1" applyFont="1" applyFill="1" applyAlignment="1">
      <alignment horizontal="right"/>
    </xf>
    <xf numFmtId="9" fontId="34" fillId="13" borderId="31" xfId="0" applyNumberFormat="1" applyFont="1" applyFill="1" applyBorder="1" applyAlignment="1">
      <alignment horizontal="right"/>
    </xf>
    <xf numFmtId="9" fontId="34" fillId="13" borderId="53" xfId="0" applyNumberFormat="1" applyFont="1" applyFill="1" applyBorder="1" applyAlignment="1">
      <alignment horizontal="right"/>
    </xf>
    <xf numFmtId="9" fontId="34" fillId="13" borderId="45" xfId="0" applyNumberFormat="1" applyFont="1" applyFill="1" applyBorder="1" applyAlignment="1">
      <alignment horizontal="right"/>
    </xf>
    <xf numFmtId="9" fontId="34" fillId="0" borderId="45" xfId="0" applyNumberFormat="1" applyFont="1" applyBorder="1" applyAlignment="1">
      <alignment horizontal="right"/>
    </xf>
    <xf numFmtId="9" fontId="34" fillId="0" borderId="0" xfId="0" applyNumberFormat="1" applyFont="1" applyAlignment="1">
      <alignment horizontal="right"/>
    </xf>
    <xf numFmtId="0" fontId="22" fillId="13" borderId="0" xfId="0" applyFont="1" applyFill="1"/>
    <xf numFmtId="0" fontId="22" fillId="0" borderId="0" xfId="0" applyFont="1"/>
    <xf numFmtId="9" fontId="34" fillId="0" borderId="0" xfId="0" applyNumberFormat="1" applyFont="1" applyAlignment="1">
      <alignment horizontal="right" vertical="center"/>
    </xf>
    <xf numFmtId="0" fontId="17" fillId="0" borderId="0" xfId="0" applyFont="1"/>
    <xf numFmtId="0" fontId="37" fillId="0" borderId="45" xfId="0" applyFont="1" applyBorder="1" applyAlignment="1">
      <alignment horizontal="right" vertical="center"/>
    </xf>
    <xf numFmtId="0" fontId="37" fillId="0" borderId="0" xfId="0" applyFont="1" applyAlignment="1">
      <alignment horizontal="right" vertical="center"/>
    </xf>
    <xf numFmtId="0" fontId="37" fillId="0" borderId="0" xfId="0" applyFont="1" applyAlignment="1">
      <alignment horizontal="right" vertical="center" wrapText="1"/>
    </xf>
    <xf numFmtId="0" fontId="37" fillId="0" borderId="0" xfId="0" applyFont="1" applyAlignment="1">
      <alignment horizontal="left" vertical="center"/>
    </xf>
    <xf numFmtId="0" fontId="22" fillId="13" borderId="0" xfId="0" applyFont="1" applyFill="1" applyAlignment="1">
      <alignment horizontal="left" vertical="center"/>
    </xf>
    <xf numFmtId="0" fontId="40" fillId="0" borderId="0" xfId="0" applyFont="1" applyAlignment="1">
      <alignment horizontal="left" vertical="center"/>
    </xf>
    <xf numFmtId="3" fontId="22" fillId="0" borderId="52" xfId="0" applyNumberFormat="1" applyFont="1" applyBorder="1" applyAlignment="1">
      <alignment horizontal="right" vertical="center"/>
    </xf>
    <xf numFmtId="9" fontId="37" fillId="0" borderId="0" xfId="0" applyNumberFormat="1" applyFont="1" applyAlignment="1">
      <alignment horizontal="right" vertical="center"/>
    </xf>
    <xf numFmtId="3" fontId="22" fillId="0" borderId="43" xfId="0" applyNumberFormat="1" applyFont="1" applyBorder="1" applyAlignment="1">
      <alignment horizontal="right" vertical="center" wrapText="1"/>
    </xf>
    <xf numFmtId="3" fontId="22" fillId="13" borderId="43" xfId="0" applyNumberFormat="1" applyFont="1" applyFill="1" applyBorder="1" applyAlignment="1">
      <alignment horizontal="right" vertical="center" wrapText="1"/>
    </xf>
    <xf numFmtId="3" fontId="41" fillId="10" borderId="10" xfId="3" applyNumberFormat="1" applyFont="1" applyBorder="1" applyAlignment="1">
      <alignment horizontal="right" vertical="center" wrapText="1"/>
    </xf>
    <xf numFmtId="2" fontId="41" fillId="10" borderId="8" xfId="3" applyNumberFormat="1" applyFont="1" applyBorder="1" applyAlignment="1">
      <alignment horizontal="right" vertical="center" wrapText="1"/>
    </xf>
    <xf numFmtId="0" fontId="27" fillId="13" borderId="0" xfId="0" applyFont="1" applyFill="1" applyAlignment="1">
      <alignment horizontal="left" vertical="center"/>
    </xf>
    <xf numFmtId="10" fontId="0" fillId="3" borderId="0" xfId="0" applyNumberFormat="1" applyFill="1"/>
    <xf numFmtId="1" fontId="22" fillId="2" borderId="45" xfId="0" applyNumberFormat="1" applyFont="1" applyFill="1" applyBorder="1" applyAlignment="1">
      <alignment horizontal="right" vertical="center" wrapText="1" readingOrder="1"/>
    </xf>
    <xf numFmtId="1" fontId="22" fillId="0" borderId="43" xfId="0" applyNumberFormat="1" applyFont="1" applyBorder="1" applyAlignment="1">
      <alignment horizontal="right" vertical="center" wrapText="1" readingOrder="1"/>
    </xf>
    <xf numFmtId="3" fontId="22" fillId="0" borderId="0" xfId="0" applyNumberFormat="1" applyFont="1" applyAlignment="1">
      <alignment horizontal="right" vertical="center" wrapText="1" readingOrder="1"/>
    </xf>
    <xf numFmtId="3" fontId="11" fillId="0" borderId="45" xfId="0" applyNumberFormat="1" applyFont="1" applyBorder="1" applyAlignment="1">
      <alignment horizontal="right" vertical="center"/>
    </xf>
    <xf numFmtId="1" fontId="11" fillId="0" borderId="45" xfId="0" applyNumberFormat="1" applyFont="1" applyBorder="1" applyAlignment="1">
      <alignment horizontal="right" vertical="center"/>
    </xf>
    <xf numFmtId="1" fontId="22" fillId="2" borderId="0" xfId="0" applyNumberFormat="1" applyFont="1" applyFill="1" applyAlignment="1">
      <alignment horizontal="right" vertical="center" wrapText="1" readingOrder="1"/>
    </xf>
    <xf numFmtId="166" fontId="22" fillId="0" borderId="62" xfId="0" applyNumberFormat="1" applyFont="1" applyBorder="1" applyAlignment="1">
      <alignment horizontal="right" vertical="center" wrapText="1" readingOrder="1"/>
    </xf>
    <xf numFmtId="1" fontId="22" fillId="2" borderId="43" xfId="0" applyNumberFormat="1" applyFont="1" applyFill="1" applyBorder="1" applyAlignment="1">
      <alignment horizontal="right" vertical="center" wrapText="1" readingOrder="1"/>
    </xf>
    <xf numFmtId="1" fontId="11" fillId="0" borderId="42" xfId="0" applyNumberFormat="1" applyFont="1" applyBorder="1" applyAlignment="1">
      <alignment vertical="center"/>
    </xf>
    <xf numFmtId="1" fontId="11" fillId="0" borderId="45" xfId="0" applyNumberFormat="1" applyFont="1" applyBorder="1" applyAlignment="1">
      <alignment vertical="center"/>
    </xf>
    <xf numFmtId="1" fontId="22" fillId="13" borderId="43" xfId="0" applyNumberFormat="1" applyFont="1" applyFill="1" applyBorder="1" applyAlignment="1">
      <alignment horizontal="right" vertical="center" wrapText="1" readingOrder="1"/>
    </xf>
    <xf numFmtId="1" fontId="25" fillId="13" borderId="43" xfId="0" applyNumberFormat="1" applyFont="1" applyFill="1" applyBorder="1" applyAlignment="1">
      <alignment horizontal="right" vertical="center" wrapText="1"/>
    </xf>
    <xf numFmtId="1" fontId="25" fillId="0" borderId="43" xfId="0" applyNumberFormat="1" applyFont="1" applyBorder="1" applyAlignment="1">
      <alignment horizontal="right" vertical="center" wrapText="1"/>
    </xf>
    <xf numFmtId="3" fontId="11" fillId="0" borderId="43" xfId="0" applyNumberFormat="1" applyFont="1" applyBorder="1" applyAlignment="1">
      <alignment horizontal="right" vertical="center"/>
    </xf>
    <xf numFmtId="0" fontId="25" fillId="12" borderId="0" xfId="2" applyFont="1" applyFill="1" applyBorder="1" applyAlignment="1">
      <alignment horizontal="left" vertical="center" wrapText="1"/>
    </xf>
    <xf numFmtId="0" fontId="25" fillId="12" borderId="0" xfId="2" quotePrefix="1" applyFont="1" applyFill="1" applyBorder="1" applyAlignment="1">
      <alignment horizontal="left" vertical="center" wrapText="1"/>
    </xf>
    <xf numFmtId="166" fontId="11" fillId="0" borderId="3" xfId="0" applyNumberFormat="1" applyFont="1" applyBorder="1" applyAlignment="1">
      <alignment horizontal="right" vertical="center"/>
    </xf>
    <xf numFmtId="166" fontId="11" fillId="0" borderId="3" xfId="3" applyNumberFormat="1" applyFont="1" applyFill="1" applyBorder="1" applyAlignment="1">
      <alignment horizontal="right" vertical="center"/>
    </xf>
    <xf numFmtId="166" fontId="11" fillId="13" borderId="17" xfId="3" applyNumberFormat="1" applyFont="1" applyFill="1" applyBorder="1" applyAlignment="1">
      <alignment horizontal="right"/>
    </xf>
    <xf numFmtId="2" fontId="22" fillId="0" borderId="35" xfId="0" applyNumberFormat="1" applyFont="1" applyBorder="1" applyAlignment="1">
      <alignment horizontal="right" vertical="center"/>
    </xf>
    <xf numFmtId="2" fontId="22" fillId="10" borderId="35" xfId="3" applyNumberFormat="1" applyFont="1" applyBorder="1" applyAlignment="1">
      <alignment horizontal="right" vertical="center"/>
    </xf>
    <xf numFmtId="2" fontId="22" fillId="0" borderId="35" xfId="3" applyNumberFormat="1" applyFont="1" applyFill="1" applyBorder="1" applyAlignment="1">
      <alignment horizontal="right" vertical="center"/>
    </xf>
    <xf numFmtId="2" fontId="22" fillId="12" borderId="35" xfId="0" applyNumberFormat="1" applyFont="1" applyFill="1" applyBorder="1" applyAlignment="1">
      <alignment horizontal="right"/>
    </xf>
    <xf numFmtId="2" fontId="22" fillId="0" borderId="35" xfId="0" applyNumberFormat="1" applyFont="1" applyBorder="1" applyAlignment="1">
      <alignment horizontal="right"/>
    </xf>
    <xf numFmtId="2" fontId="22" fillId="12" borderId="38" xfId="0" applyNumberFormat="1" applyFont="1" applyFill="1" applyBorder="1" applyAlignment="1">
      <alignment horizontal="right"/>
    </xf>
    <xf numFmtId="2" fontId="27" fillId="10" borderId="33" xfId="3" applyNumberFormat="1" applyFont="1" applyBorder="1" applyAlignment="1">
      <alignment horizontal="right" vertical="center" wrapText="1"/>
    </xf>
    <xf numFmtId="3" fontId="11" fillId="0" borderId="3" xfId="0" applyNumberFormat="1" applyFont="1" applyBorder="1" applyAlignment="1">
      <alignment horizontal="right" vertical="center"/>
    </xf>
    <xf numFmtId="3" fontId="11" fillId="0" borderId="3" xfId="3" applyNumberFormat="1" applyFont="1" applyFill="1" applyBorder="1" applyAlignment="1">
      <alignment horizontal="right" vertical="center"/>
    </xf>
    <xf numFmtId="3" fontId="11" fillId="12" borderId="39" xfId="0" applyNumberFormat="1" applyFont="1" applyFill="1" applyBorder="1" applyAlignment="1">
      <alignment horizontal="right"/>
    </xf>
    <xf numFmtId="0" fontId="42" fillId="0" borderId="0" xfId="0" applyFont="1"/>
    <xf numFmtId="0" fontId="24" fillId="0" borderId="0" xfId="0" applyFont="1" applyAlignment="1">
      <alignment vertical="center" wrapText="1"/>
    </xf>
    <xf numFmtId="3" fontId="11" fillId="0" borderId="45" xfId="0" applyNumberFormat="1" applyFont="1" applyBorder="1" applyAlignment="1">
      <alignment vertical="center"/>
    </xf>
    <xf numFmtId="0" fontId="11" fillId="5" borderId="0" xfId="0" applyFont="1" applyFill="1" applyAlignment="1">
      <alignment horizontal="right" vertical="center"/>
    </xf>
    <xf numFmtId="165" fontId="0" fillId="0" borderId="0" xfId="0" applyNumberFormat="1"/>
    <xf numFmtId="4" fontId="0" fillId="0" borderId="0" xfId="0" applyNumberFormat="1"/>
    <xf numFmtId="0" fontId="27" fillId="23" borderId="67" xfId="0" applyFont="1" applyFill="1" applyBorder="1" applyAlignment="1">
      <alignment vertical="center"/>
    </xf>
    <xf numFmtId="0" fontId="27" fillId="21" borderId="52" xfId="0" applyFont="1" applyFill="1" applyBorder="1" applyAlignment="1">
      <alignment vertical="center"/>
    </xf>
    <xf numFmtId="0" fontId="27" fillId="21" borderId="53" xfId="0" applyFont="1" applyFill="1" applyBorder="1" applyAlignment="1">
      <alignment horizontal="center" vertical="center" wrapText="1"/>
    </xf>
    <xf numFmtId="0" fontId="27" fillId="21" borderId="31" xfId="0" applyFont="1" applyFill="1" applyBorder="1" applyAlignment="1">
      <alignment horizontal="center" vertical="center" wrapText="1"/>
    </xf>
    <xf numFmtId="0" fontId="27" fillId="21" borderId="50" xfId="0" applyFont="1" applyFill="1" applyBorder="1" applyAlignment="1">
      <alignment horizontal="center" vertical="center" wrapText="1"/>
    </xf>
    <xf numFmtId="0" fontId="27" fillId="0" borderId="42" xfId="0" applyFont="1" applyBorder="1" applyAlignment="1">
      <alignment vertical="center"/>
    </xf>
    <xf numFmtId="0" fontId="22" fillId="0" borderId="42" xfId="0" applyFont="1" applyBorder="1" applyAlignment="1">
      <alignment vertical="center"/>
    </xf>
    <xf numFmtId="0" fontId="22" fillId="24" borderId="68" xfId="0" applyFont="1" applyFill="1" applyBorder="1" applyAlignment="1">
      <alignment horizontal="right" vertical="center"/>
    </xf>
    <xf numFmtId="0" fontId="22" fillId="0" borderId="42" xfId="0" applyFont="1" applyBorder="1" applyAlignment="1">
      <alignment vertical="center" wrapText="1"/>
    </xf>
    <xf numFmtId="9" fontId="22" fillId="24" borderId="45" xfId="0" applyNumberFormat="1" applyFont="1" applyFill="1" applyBorder="1" applyAlignment="1">
      <alignment vertical="center"/>
    </xf>
    <xf numFmtId="0" fontId="22" fillId="0" borderId="0" xfId="0" applyFont="1" applyAlignment="1">
      <alignment vertical="center"/>
    </xf>
    <xf numFmtId="0" fontId="22" fillId="25" borderId="45" xfId="0" applyFont="1" applyFill="1" applyBorder="1" applyAlignment="1">
      <alignment horizontal="right" vertical="center"/>
    </xf>
    <xf numFmtId="0" fontId="43" fillId="25" borderId="45" xfId="0" applyFont="1" applyFill="1" applyBorder="1"/>
    <xf numFmtId="0" fontId="22" fillId="25" borderId="42" xfId="0" applyFont="1" applyFill="1" applyBorder="1" applyAlignment="1">
      <alignment horizontal="right" vertical="center"/>
    </xf>
    <xf numFmtId="0" fontId="43" fillId="25" borderId="0" xfId="0" applyFont="1" applyFill="1"/>
    <xf numFmtId="0" fontId="22" fillId="0" borderId="52" xfId="0" applyFont="1" applyBorder="1" applyAlignment="1">
      <alignment vertical="center" wrapText="1"/>
    </xf>
    <xf numFmtId="0" fontId="22" fillId="25" borderId="53" xfId="0" applyFont="1" applyFill="1" applyBorder="1" applyAlignment="1">
      <alignment horizontal="right" vertical="center"/>
    </xf>
    <xf numFmtId="0" fontId="43" fillId="25" borderId="53" xfId="0" applyFont="1" applyFill="1" applyBorder="1"/>
    <xf numFmtId="0" fontId="22" fillId="25" borderId="50" xfId="0" applyFont="1" applyFill="1" applyBorder="1" applyAlignment="1">
      <alignment horizontal="right" vertical="center"/>
    </xf>
    <xf numFmtId="0" fontId="22" fillId="24" borderId="45" xfId="0" applyFont="1" applyFill="1" applyBorder="1" applyAlignment="1">
      <alignment horizontal="right" vertical="center"/>
    </xf>
    <xf numFmtId="0" fontId="22" fillId="0" borderId="31" xfId="0" applyFont="1" applyBorder="1" applyAlignment="1">
      <alignment horizontal="right" vertical="center"/>
    </xf>
    <xf numFmtId="167" fontId="22" fillId="0" borderId="43" xfId="0" applyNumberFormat="1" applyFont="1" applyBorder="1" applyAlignment="1">
      <alignment horizontal="right" vertical="center"/>
    </xf>
    <xf numFmtId="167" fontId="22" fillId="0" borderId="45" xfId="0" applyNumberFormat="1" applyFont="1" applyBorder="1" applyAlignment="1">
      <alignment horizontal="right" vertical="center"/>
    </xf>
    <xf numFmtId="167" fontId="22" fillId="0" borderId="69" xfId="0" applyNumberFormat="1" applyFont="1" applyBorder="1" applyAlignment="1">
      <alignment horizontal="right" vertical="center"/>
    </xf>
    <xf numFmtId="165" fontId="22" fillId="0" borderId="43" xfId="0" applyNumberFormat="1" applyFont="1" applyBorder="1" applyAlignment="1">
      <alignment horizontal="right" vertical="center"/>
    </xf>
    <xf numFmtId="165" fontId="22" fillId="0" borderId="0" xfId="0" applyNumberFormat="1" applyFont="1" applyAlignment="1">
      <alignment horizontal="right" vertical="center"/>
    </xf>
    <xf numFmtId="165" fontId="22" fillId="0" borderId="45" xfId="0" applyNumberFormat="1" applyFont="1" applyBorder="1" applyAlignment="1">
      <alignment horizontal="right" vertical="center"/>
    </xf>
    <xf numFmtId="165" fontId="22" fillId="0" borderId="31" xfId="0" applyNumberFormat="1" applyFont="1" applyBorder="1" applyAlignment="1">
      <alignment horizontal="right" vertical="center"/>
    </xf>
    <xf numFmtId="165" fontId="22" fillId="0" borderId="68" xfId="0" applyNumberFormat="1" applyFont="1" applyBorder="1" applyAlignment="1">
      <alignment horizontal="right" vertical="center"/>
    </xf>
    <xf numFmtId="9" fontId="22" fillId="0" borderId="43" xfId="0" applyNumberFormat="1" applyFont="1" applyBorder="1" applyAlignment="1">
      <alignment horizontal="right" vertical="center"/>
    </xf>
    <xf numFmtId="0" fontId="11" fillId="13" borderId="43" xfId="0" applyFont="1" applyFill="1" applyBorder="1" applyAlignment="1">
      <alignment horizontal="center" vertical="center"/>
    </xf>
    <xf numFmtId="0" fontId="11" fillId="0" borderId="59" xfId="3" applyNumberFormat="1" applyFont="1" applyFill="1" applyBorder="1" applyAlignment="1">
      <alignment horizontal="center" vertical="center" wrapText="1" readingOrder="1"/>
    </xf>
    <xf numFmtId="0" fontId="11" fillId="0" borderId="0" xfId="3" applyFont="1" applyFill="1" applyBorder="1" applyAlignment="1">
      <alignment horizontal="center" vertical="center" wrapText="1" readingOrder="1"/>
    </xf>
    <xf numFmtId="0" fontId="17" fillId="13" borderId="48" xfId="4" applyFont="1" applyFill="1" applyBorder="1" applyAlignment="1">
      <alignment horizontal="center" vertical="center" wrapText="1" readingOrder="1"/>
    </xf>
    <xf numFmtId="0" fontId="11" fillId="13" borderId="65" xfId="0" applyFont="1" applyFill="1" applyBorder="1" applyAlignment="1">
      <alignment horizontal="center" vertical="center"/>
    </xf>
    <xf numFmtId="0" fontId="11" fillId="13" borderId="13" xfId="0" applyFont="1" applyFill="1" applyBorder="1" applyAlignment="1">
      <alignment horizontal="center" vertical="center"/>
    </xf>
    <xf numFmtId="0" fontId="11" fillId="0" borderId="13" xfId="0" applyFont="1" applyBorder="1" applyAlignment="1">
      <alignment horizontal="center" vertical="center"/>
    </xf>
    <xf numFmtId="0" fontId="17" fillId="13" borderId="72" xfId="4" applyFont="1" applyFill="1" applyBorder="1" applyAlignment="1">
      <alignment vertical="center" wrapText="1" readingOrder="1"/>
    </xf>
    <xf numFmtId="0" fontId="17" fillId="13" borderId="73" xfId="4" applyFont="1" applyFill="1" applyBorder="1" applyAlignment="1">
      <alignment horizontal="center" vertical="center" wrapText="1" readingOrder="1"/>
    </xf>
    <xf numFmtId="0" fontId="11" fillId="0" borderId="74" xfId="3" applyFont="1" applyFill="1" applyBorder="1" applyAlignment="1">
      <alignment horizontal="left" vertical="center" wrapText="1" readingOrder="1"/>
    </xf>
    <xf numFmtId="0" fontId="11" fillId="0" borderId="3" xfId="3" applyFont="1" applyFill="1" applyBorder="1" applyAlignment="1">
      <alignment horizontal="left" vertical="center" wrapText="1" readingOrder="1"/>
    </xf>
    <xf numFmtId="0" fontId="11" fillId="13" borderId="3" xfId="3" applyFont="1" applyFill="1" applyBorder="1" applyAlignment="1">
      <alignment horizontal="left" vertical="center" wrapText="1" readingOrder="1"/>
    </xf>
    <xf numFmtId="0" fontId="11" fillId="0" borderId="17" xfId="3" applyFont="1" applyFill="1" applyBorder="1" applyAlignment="1">
      <alignment horizontal="left" vertical="center" wrapText="1" readingOrder="1"/>
    </xf>
    <xf numFmtId="0" fontId="11" fillId="0" borderId="75" xfId="3" applyFont="1" applyFill="1" applyBorder="1" applyAlignment="1">
      <alignment horizontal="center" vertical="center" wrapText="1" readingOrder="1"/>
    </xf>
    <xf numFmtId="0" fontId="29" fillId="3" borderId="13" xfId="0" applyFont="1" applyFill="1" applyBorder="1" applyAlignment="1">
      <alignment horizontal="center" vertical="center" wrapText="1" readingOrder="1"/>
    </xf>
    <xf numFmtId="0" fontId="29" fillId="3" borderId="0" xfId="0" applyFont="1" applyFill="1" applyAlignment="1">
      <alignment horizontal="right" vertical="center" wrapText="1" readingOrder="1"/>
    </xf>
    <xf numFmtId="0" fontId="11" fillId="3" borderId="43" xfId="0" applyFont="1" applyFill="1" applyBorder="1" applyAlignment="1">
      <alignment horizontal="center" vertical="center"/>
    </xf>
    <xf numFmtId="0" fontId="28" fillId="13" borderId="8" xfId="0" applyFont="1" applyFill="1" applyBorder="1" applyAlignment="1">
      <alignment vertical="center" wrapText="1" readingOrder="1"/>
    </xf>
    <xf numFmtId="0" fontId="27" fillId="13" borderId="64" xfId="0" applyFont="1" applyFill="1" applyBorder="1" applyAlignment="1">
      <alignment horizontal="center" vertical="center" wrapText="1" readingOrder="1"/>
    </xf>
    <xf numFmtId="0" fontId="27" fillId="13" borderId="48" xfId="0" applyFont="1" applyFill="1" applyBorder="1" applyAlignment="1">
      <alignment horizontal="right" vertical="center" wrapText="1" readingOrder="1"/>
    </xf>
    <xf numFmtId="0" fontId="27" fillId="13" borderId="9" xfId="0" applyFont="1" applyFill="1" applyBorder="1" applyAlignment="1">
      <alignment horizontal="right" vertical="center" wrapText="1" readingOrder="1"/>
    </xf>
    <xf numFmtId="0" fontId="29" fillId="3" borderId="3" xfId="0" applyFont="1" applyFill="1" applyBorder="1" applyAlignment="1">
      <alignment horizontal="left" vertical="center" wrapText="1" readingOrder="1"/>
    </xf>
    <xf numFmtId="0" fontId="17" fillId="13" borderId="10" xfId="4" applyFont="1" applyFill="1" applyBorder="1"/>
    <xf numFmtId="0" fontId="17" fillId="13" borderId="10" xfId="4" applyFont="1" applyFill="1" applyBorder="1" applyAlignment="1">
      <alignment horizontal="center" vertical="center" wrapText="1" readingOrder="1"/>
    </xf>
    <xf numFmtId="0" fontId="38" fillId="26" borderId="10" xfId="0" applyFont="1" applyFill="1" applyBorder="1" applyAlignment="1">
      <alignment horizontal="left" vertical="center" wrapText="1" readingOrder="1"/>
    </xf>
    <xf numFmtId="0" fontId="27" fillId="26" borderId="10" xfId="0" applyFont="1" applyFill="1" applyBorder="1" applyAlignment="1">
      <alignment horizontal="center" vertical="center" wrapText="1" readingOrder="1"/>
    </xf>
    <xf numFmtId="1" fontId="27" fillId="26" borderId="48" xfId="0" applyNumberFormat="1" applyFont="1" applyFill="1" applyBorder="1" applyAlignment="1">
      <alignment horizontal="right" vertical="center" wrapText="1" readingOrder="1"/>
    </xf>
    <xf numFmtId="1" fontId="26" fillId="26" borderId="9" xfId="0" applyNumberFormat="1" applyFont="1" applyFill="1" applyBorder="1" applyAlignment="1">
      <alignment horizontal="right" vertical="center" wrapText="1"/>
    </xf>
    <xf numFmtId="0" fontId="11" fillId="0" borderId="13" xfId="0" applyFont="1" applyBorder="1" applyAlignment="1">
      <alignment vertical="center"/>
    </xf>
    <xf numFmtId="3" fontId="11" fillId="0" borderId="12" xfId="0" applyNumberFormat="1" applyFont="1" applyBorder="1" applyAlignment="1">
      <alignment horizontal="right" vertical="center"/>
    </xf>
    <xf numFmtId="0" fontId="22" fillId="13" borderId="13" xfId="0" applyFont="1" applyFill="1" applyBorder="1" applyAlignment="1">
      <alignment horizontal="left" vertical="center" wrapText="1" readingOrder="1"/>
    </xf>
    <xf numFmtId="0" fontId="22" fillId="13" borderId="13" xfId="0" applyFont="1" applyFill="1" applyBorder="1" applyAlignment="1">
      <alignment horizontal="center" vertical="center" wrapText="1" readingOrder="1"/>
    </xf>
    <xf numFmtId="1" fontId="25" fillId="13" borderId="12" xfId="0" applyNumberFormat="1" applyFont="1" applyFill="1" applyBorder="1" applyAlignment="1">
      <alignment horizontal="right" vertical="center" wrapText="1"/>
    </xf>
    <xf numFmtId="0" fontId="22" fillId="26" borderId="10" xfId="0" applyFont="1" applyFill="1" applyBorder="1" applyAlignment="1">
      <alignment horizontal="center" vertical="center" wrapText="1" readingOrder="1"/>
    </xf>
    <xf numFmtId="1" fontId="22" fillId="26" borderId="48" xfId="0" applyNumberFormat="1" applyFont="1" applyFill="1" applyBorder="1" applyAlignment="1">
      <alignment horizontal="right" vertical="center" wrapText="1" readingOrder="1"/>
    </xf>
    <xf numFmtId="1" fontId="25" fillId="26" borderId="9" xfId="0" applyNumberFormat="1" applyFont="1" applyFill="1" applyBorder="1" applyAlignment="1">
      <alignment horizontal="right" vertical="center" wrapText="1"/>
    </xf>
    <xf numFmtId="0" fontId="22" fillId="13" borderId="16" xfId="0" applyFont="1" applyFill="1" applyBorder="1" applyAlignment="1">
      <alignment horizontal="left" vertical="center" wrapText="1" readingOrder="1"/>
    </xf>
    <xf numFmtId="0" fontId="22" fillId="13" borderId="16" xfId="0" applyFont="1" applyFill="1" applyBorder="1" applyAlignment="1">
      <alignment horizontal="center" vertical="center" wrapText="1" readingOrder="1"/>
    </xf>
    <xf numFmtId="1" fontId="22" fillId="13" borderId="44" xfId="0" applyNumberFormat="1" applyFont="1" applyFill="1" applyBorder="1" applyAlignment="1">
      <alignment horizontal="right" vertical="center" wrapText="1" readingOrder="1"/>
    </xf>
    <xf numFmtId="1" fontId="25" fillId="13" borderId="15" xfId="0" applyNumberFormat="1" applyFont="1" applyFill="1" applyBorder="1" applyAlignment="1">
      <alignment horizontal="right" vertical="center" wrapText="1"/>
    </xf>
    <xf numFmtId="166" fontId="0" fillId="0" borderId="0" xfId="0" applyNumberFormat="1"/>
    <xf numFmtId="9" fontId="29" fillId="13" borderId="45" xfId="0" applyNumberFormat="1" applyFont="1" applyFill="1" applyBorder="1" applyAlignment="1">
      <alignment horizontal="right" vertical="center"/>
    </xf>
    <xf numFmtId="9" fontId="28" fillId="13" borderId="45" xfId="0" applyNumberFormat="1" applyFont="1" applyFill="1" applyBorder="1" applyAlignment="1">
      <alignment horizontal="right" vertical="center"/>
    </xf>
    <xf numFmtId="9" fontId="28" fillId="13" borderId="0" xfId="0" applyNumberFormat="1" applyFont="1" applyFill="1" applyAlignment="1">
      <alignment horizontal="right" vertical="center"/>
    </xf>
    <xf numFmtId="166" fontId="28" fillId="13" borderId="12" xfId="0" applyNumberFormat="1" applyFont="1" applyFill="1" applyBorder="1" applyAlignment="1">
      <alignment horizontal="right" vertical="center" wrapText="1"/>
    </xf>
    <xf numFmtId="9" fontId="29" fillId="13" borderId="45" xfId="0" applyNumberFormat="1" applyFont="1" applyFill="1" applyBorder="1" applyAlignment="1">
      <alignment horizontal="right"/>
    </xf>
    <xf numFmtId="9" fontId="29" fillId="13" borderId="0" xfId="0" applyNumberFormat="1" applyFont="1" applyFill="1" applyAlignment="1">
      <alignment horizontal="right"/>
    </xf>
    <xf numFmtId="9" fontId="28" fillId="0" borderId="45" xfId="0" applyNumberFormat="1" applyFont="1" applyBorder="1" applyAlignment="1">
      <alignment horizontal="right"/>
    </xf>
    <xf numFmtId="9" fontId="28" fillId="0" borderId="0" xfId="0" applyNumberFormat="1" applyFont="1" applyAlignment="1">
      <alignment horizontal="right"/>
    </xf>
    <xf numFmtId="0" fontId="28" fillId="0" borderId="12" xfId="0" applyFont="1" applyBorder="1" applyAlignment="1">
      <alignment horizontal="right"/>
    </xf>
    <xf numFmtId="0" fontId="9" fillId="6" borderId="0" xfId="0" applyFont="1" applyFill="1" applyAlignment="1">
      <alignment vertical="center" wrapText="1" readingOrder="1"/>
    </xf>
    <xf numFmtId="0" fontId="17" fillId="0" borderId="13" xfId="0" applyFont="1" applyBorder="1" applyAlignment="1">
      <alignment vertical="center"/>
    </xf>
    <xf numFmtId="166" fontId="11" fillId="0" borderId="12" xfId="0" applyNumberFormat="1" applyFont="1" applyBorder="1" applyAlignment="1">
      <alignment horizontal="right" vertical="center"/>
    </xf>
    <xf numFmtId="166" fontId="22" fillId="13" borderId="43" xfId="0" applyNumberFormat="1" applyFont="1" applyFill="1" applyBorder="1" applyAlignment="1">
      <alignment horizontal="right" vertical="center" wrapText="1" readingOrder="1"/>
    </xf>
    <xf numFmtId="166" fontId="25" fillId="13" borderId="12" xfId="0" applyNumberFormat="1" applyFont="1" applyFill="1" applyBorder="1" applyAlignment="1">
      <alignment horizontal="right" vertical="center" wrapText="1"/>
    </xf>
    <xf numFmtId="9" fontId="0" fillId="0" borderId="0" xfId="0" applyNumberFormat="1"/>
    <xf numFmtId="0" fontId="17" fillId="10" borderId="12" xfId="3" applyFont="1" applyBorder="1" applyAlignment="1">
      <alignment vertical="center" wrapText="1"/>
    </xf>
    <xf numFmtId="3" fontId="17" fillId="10" borderId="13" xfId="3" applyNumberFormat="1" applyFont="1" applyBorder="1" applyAlignment="1">
      <alignment horizontal="right" vertical="center" wrapText="1"/>
    </xf>
    <xf numFmtId="9" fontId="17" fillId="10" borderId="13" xfId="3" applyNumberFormat="1" applyFont="1" applyBorder="1" applyAlignment="1">
      <alignment horizontal="right" vertical="center" wrapText="1"/>
    </xf>
    <xf numFmtId="2" fontId="27" fillId="10" borderId="34" xfId="3" applyNumberFormat="1" applyFont="1" applyBorder="1" applyAlignment="1">
      <alignment horizontal="right" vertical="center" wrapText="1"/>
    </xf>
    <xf numFmtId="9" fontId="17" fillId="13" borderId="13" xfId="0" applyNumberFormat="1" applyFont="1" applyFill="1" applyBorder="1" applyAlignment="1">
      <alignment horizontal="right" vertical="center"/>
    </xf>
    <xf numFmtId="166" fontId="17" fillId="12" borderId="13" xfId="0" applyNumberFormat="1" applyFont="1" applyFill="1" applyBorder="1" applyAlignment="1">
      <alignment horizontal="right" vertical="center"/>
    </xf>
    <xf numFmtId="0" fontId="17" fillId="12" borderId="0" xfId="3" quotePrefix="1" applyFont="1" applyFill="1" applyBorder="1" applyAlignment="1">
      <alignment horizontal="left" vertical="center"/>
    </xf>
    <xf numFmtId="0" fontId="17" fillId="10" borderId="0" xfId="3" applyFont="1" applyBorder="1" applyAlignment="1">
      <alignment vertical="center" wrapText="1"/>
    </xf>
    <xf numFmtId="4" fontId="17" fillId="10" borderId="13" xfId="3" applyNumberFormat="1" applyFont="1" applyBorder="1" applyAlignment="1">
      <alignment horizontal="right" vertical="center" wrapText="1"/>
    </xf>
    <xf numFmtId="9" fontId="17" fillId="10" borderId="0" xfId="3" applyNumberFormat="1" applyFont="1" applyBorder="1" applyAlignment="1">
      <alignment horizontal="right" vertical="center" wrapText="1"/>
    </xf>
    <xf numFmtId="4" fontId="17" fillId="12" borderId="13" xfId="0" applyNumberFormat="1" applyFont="1" applyFill="1" applyBorder="1" applyAlignment="1">
      <alignment horizontal="right" vertical="center"/>
    </xf>
    <xf numFmtId="0" fontId="11" fillId="13" borderId="0" xfId="0" applyFont="1" applyFill="1" applyAlignment="1">
      <alignment vertical="center" wrapText="1"/>
    </xf>
    <xf numFmtId="0" fontId="22" fillId="0" borderId="10" xfId="0" applyFont="1" applyBorder="1" applyAlignment="1">
      <alignment horizontal="center" vertical="center" wrapText="1" readingOrder="1"/>
    </xf>
    <xf numFmtId="0" fontId="11" fillId="0" borderId="42" xfId="3" applyFont="1" applyFill="1" applyBorder="1" applyAlignment="1">
      <alignment horizontal="center" vertical="center" wrapText="1" readingOrder="1"/>
    </xf>
    <xf numFmtId="0" fontId="11" fillId="0" borderId="17" xfId="0" applyFont="1" applyBorder="1" applyAlignment="1">
      <alignment vertical="center"/>
    </xf>
    <xf numFmtId="0" fontId="11" fillId="13" borderId="17" xfId="0" applyFont="1" applyFill="1" applyBorder="1" applyAlignment="1">
      <alignment vertical="center" wrapText="1"/>
    </xf>
    <xf numFmtId="0" fontId="11" fillId="13" borderId="44" xfId="0" applyFont="1" applyFill="1" applyBorder="1" applyAlignment="1">
      <alignment horizontal="center" vertical="center"/>
    </xf>
    <xf numFmtId="0" fontId="29" fillId="3" borderId="43" xfId="0" applyFont="1" applyFill="1" applyBorder="1" applyAlignment="1">
      <alignment horizontal="right" vertical="center" wrapText="1" readingOrder="1"/>
    </xf>
    <xf numFmtId="0" fontId="11" fillId="3" borderId="45" xfId="0" applyFont="1" applyFill="1" applyBorder="1" applyAlignment="1">
      <alignment horizontal="center" vertical="center"/>
    </xf>
    <xf numFmtId="0" fontId="11" fillId="3" borderId="43" xfId="0" applyFont="1" applyFill="1" applyBorder="1" applyAlignment="1">
      <alignment horizontal="right" vertical="center"/>
    </xf>
    <xf numFmtId="0" fontId="29" fillId="3" borderId="14" xfId="0" applyFont="1" applyFill="1" applyBorder="1" applyAlignment="1">
      <alignment horizontal="left" vertical="center" wrapText="1" readingOrder="1"/>
    </xf>
    <xf numFmtId="0" fontId="29" fillId="3" borderId="54" xfId="0" applyFont="1" applyFill="1" applyBorder="1" applyAlignment="1">
      <alignment horizontal="center" vertical="center" wrapText="1" readingOrder="1"/>
    </xf>
    <xf numFmtId="0" fontId="29" fillId="3" borderId="49" xfId="0" applyFont="1" applyFill="1" applyBorder="1" applyAlignment="1">
      <alignment horizontal="right" vertical="center" wrapText="1" readingOrder="1"/>
    </xf>
    <xf numFmtId="0" fontId="29" fillId="3" borderId="11" xfId="0" applyFont="1" applyFill="1" applyBorder="1" applyAlignment="1">
      <alignment horizontal="right" vertical="center" wrapText="1" readingOrder="1"/>
    </xf>
    <xf numFmtId="0" fontId="29" fillId="3" borderId="17" xfId="0" applyFont="1" applyFill="1" applyBorder="1" applyAlignment="1">
      <alignment horizontal="left" vertical="center" wrapText="1" readingOrder="1"/>
    </xf>
    <xf numFmtId="0" fontId="29" fillId="3" borderId="65" xfId="0" applyFont="1" applyFill="1" applyBorder="1" applyAlignment="1">
      <alignment horizontal="center" vertical="center" wrapText="1" readingOrder="1"/>
    </xf>
    <xf numFmtId="0" fontId="29" fillId="3" borderId="44" xfId="0" applyFont="1" applyFill="1" applyBorder="1" applyAlignment="1">
      <alignment horizontal="right" vertical="center" wrapText="1" readingOrder="1"/>
    </xf>
    <xf numFmtId="0" fontId="29" fillId="3" borderId="15" xfId="0" applyFont="1" applyFill="1" applyBorder="1" applyAlignment="1">
      <alignment horizontal="right" vertical="center" wrapText="1" readingOrder="1"/>
    </xf>
    <xf numFmtId="0" fontId="22" fillId="5" borderId="3" xfId="0" applyFont="1" applyFill="1" applyBorder="1" applyAlignment="1">
      <alignment vertical="center" wrapText="1"/>
    </xf>
    <xf numFmtId="0" fontId="22" fillId="5" borderId="83" xfId="0" applyFont="1" applyFill="1" applyBorder="1" applyAlignment="1">
      <alignment vertical="center" wrapText="1"/>
    </xf>
    <xf numFmtId="0" fontId="22" fillId="13" borderId="3" xfId="0" applyFont="1" applyFill="1" applyBorder="1" applyAlignment="1">
      <alignment vertical="center" wrapText="1"/>
    </xf>
    <xf numFmtId="3" fontId="22" fillId="13" borderId="83" xfId="0" applyNumberFormat="1" applyFont="1" applyFill="1" applyBorder="1" applyAlignment="1">
      <alignment vertical="center" wrapText="1"/>
    </xf>
    <xf numFmtId="0" fontId="11" fillId="0" borderId="3" xfId="0" applyFont="1" applyBorder="1" applyAlignment="1">
      <alignment vertical="center" wrapText="1"/>
    </xf>
    <xf numFmtId="0" fontId="11" fillId="0" borderId="83" xfId="0" applyFont="1" applyBorder="1" applyAlignment="1">
      <alignment horizontal="right" vertical="center" wrapText="1"/>
    </xf>
    <xf numFmtId="0" fontId="22" fillId="5" borderId="3" xfId="0" quotePrefix="1" applyFont="1" applyFill="1" applyBorder="1" applyAlignment="1">
      <alignment horizontal="left" vertical="center" wrapText="1"/>
    </xf>
    <xf numFmtId="3" fontId="11" fillId="5" borderId="83" xfId="0" applyNumberFormat="1" applyFont="1" applyFill="1" applyBorder="1" applyAlignment="1">
      <alignment vertical="center" wrapText="1"/>
    </xf>
    <xf numFmtId="0" fontId="11" fillId="13" borderId="3" xfId="0" quotePrefix="1" applyFont="1" applyFill="1" applyBorder="1" applyAlignment="1">
      <alignment vertical="center"/>
    </xf>
    <xf numFmtId="3" fontId="11" fillId="13" borderId="83" xfId="0" applyNumberFormat="1" applyFont="1" applyFill="1" applyBorder="1" applyAlignment="1">
      <alignment vertical="center"/>
    </xf>
    <xf numFmtId="0" fontId="11" fillId="0" borderId="3" xfId="0" quotePrefix="1" applyFont="1" applyBorder="1" applyAlignment="1">
      <alignment vertical="center"/>
    </xf>
    <xf numFmtId="3" fontId="11" fillId="0" borderId="83" xfId="0" applyNumberFormat="1" applyFont="1" applyBorder="1" applyAlignment="1">
      <alignment vertical="center"/>
    </xf>
    <xf numFmtId="0" fontId="11" fillId="13" borderId="3" xfId="3" applyFont="1" applyFill="1" applyBorder="1" applyAlignment="1">
      <alignment vertical="center" wrapText="1"/>
    </xf>
    <xf numFmtId="3" fontId="11" fillId="13" borderId="83" xfId="3" applyNumberFormat="1" applyFont="1" applyFill="1" applyBorder="1" applyAlignment="1">
      <alignment horizontal="right" vertical="center" wrapText="1"/>
    </xf>
    <xf numFmtId="0" fontId="11" fillId="0" borderId="75" xfId="0" applyFont="1" applyBorder="1" applyAlignment="1">
      <alignment horizontal="center" vertical="center"/>
    </xf>
    <xf numFmtId="1" fontId="11" fillId="0" borderId="75" xfId="0" applyNumberFormat="1" applyFont="1" applyBorder="1" applyAlignment="1">
      <alignment vertical="center"/>
    </xf>
    <xf numFmtId="1" fontId="11" fillId="0" borderId="84" xfId="0" applyNumberFormat="1" applyFont="1" applyBorder="1" applyAlignment="1">
      <alignment vertical="center"/>
    </xf>
    <xf numFmtId="0" fontId="17" fillId="13" borderId="40" xfId="4" applyFont="1" applyFill="1" applyBorder="1" applyAlignment="1">
      <alignment horizontal="center" vertical="center" wrapText="1" readingOrder="1"/>
    </xf>
    <xf numFmtId="0" fontId="17" fillId="13" borderId="40" xfId="4" applyFont="1" applyFill="1" applyBorder="1" applyAlignment="1">
      <alignment vertical="center" wrapText="1" readingOrder="1"/>
    </xf>
    <xf numFmtId="0" fontId="17" fillId="13" borderId="85" xfId="4" applyFont="1" applyFill="1" applyBorder="1" applyAlignment="1">
      <alignment horizontal="right" vertical="center" wrapText="1" readingOrder="1"/>
    </xf>
    <xf numFmtId="0" fontId="22" fillId="0" borderId="83" xfId="0" applyFont="1" applyBorder="1" applyAlignment="1">
      <alignment horizontal="right" vertical="center" wrapText="1" readingOrder="1"/>
    </xf>
    <xf numFmtId="0" fontId="22" fillId="0" borderId="2" xfId="0" applyFont="1" applyBorder="1" applyAlignment="1">
      <alignment horizontal="right" vertical="center" wrapText="1" readingOrder="1"/>
    </xf>
    <xf numFmtId="0" fontId="22" fillId="0" borderId="84" xfId="0" applyFont="1" applyBorder="1" applyAlignment="1">
      <alignment horizontal="right" vertical="center" wrapText="1" readingOrder="1"/>
    </xf>
    <xf numFmtId="0" fontId="22" fillId="0" borderId="61" xfId="0" applyFont="1" applyBorder="1" applyAlignment="1">
      <alignment horizontal="center" vertical="center" wrapText="1" readingOrder="1"/>
    </xf>
    <xf numFmtId="0" fontId="17" fillId="13" borderId="51" xfId="4" applyFont="1" applyFill="1" applyBorder="1" applyAlignment="1">
      <alignment horizontal="center" vertical="center" wrapText="1" readingOrder="1"/>
    </xf>
    <xf numFmtId="0" fontId="22" fillId="0" borderId="13" xfId="0" applyFont="1" applyBorder="1" applyAlignment="1">
      <alignment horizontal="center" vertical="center" wrapText="1" readingOrder="1"/>
    </xf>
    <xf numFmtId="0" fontId="22" fillId="2" borderId="13" xfId="0" applyFont="1" applyFill="1" applyBorder="1" applyAlignment="1">
      <alignment horizontal="center" vertical="center" wrapText="1" readingOrder="1"/>
    </xf>
    <xf numFmtId="0" fontId="22" fillId="0" borderId="16" xfId="0" applyFont="1" applyBorder="1" applyAlignment="1">
      <alignment horizontal="center" vertical="center" wrapText="1" readingOrder="1"/>
    </xf>
    <xf numFmtId="0" fontId="22" fillId="2" borderId="0" xfId="0" applyFont="1" applyFill="1" applyAlignment="1">
      <alignment horizontal="right" vertical="center" wrapText="1" readingOrder="1"/>
    </xf>
    <xf numFmtId="166" fontId="22" fillId="2" borderId="0" xfId="0" applyNumberFormat="1" applyFont="1" applyFill="1" applyAlignment="1">
      <alignment horizontal="right" vertical="center" wrapText="1" readingOrder="1"/>
    </xf>
    <xf numFmtId="166" fontId="22" fillId="0" borderId="61" xfId="0" applyNumberFormat="1" applyFont="1" applyBorder="1" applyAlignment="1">
      <alignment horizontal="right" vertical="center" wrapText="1" readingOrder="1"/>
    </xf>
    <xf numFmtId="1" fontId="11" fillId="0" borderId="43" xfId="0" applyNumberFormat="1" applyFont="1" applyBorder="1" applyAlignment="1">
      <alignment horizontal="right" vertical="center"/>
    </xf>
    <xf numFmtId="166" fontId="22" fillId="2" borderId="43" xfId="0" applyNumberFormat="1" applyFont="1" applyFill="1" applyBorder="1" applyAlignment="1">
      <alignment horizontal="right" vertical="center" wrapText="1" readingOrder="1"/>
    </xf>
    <xf numFmtId="166" fontId="22" fillId="0" borderId="63" xfId="0" applyNumberFormat="1" applyFont="1" applyBorder="1" applyAlignment="1">
      <alignment horizontal="right" vertical="center" wrapText="1" readingOrder="1"/>
    </xf>
    <xf numFmtId="1" fontId="22" fillId="0" borderId="0" xfId="0" applyNumberFormat="1" applyFont="1" applyAlignment="1">
      <alignment horizontal="right" vertical="center" wrapText="1" readingOrder="1"/>
    </xf>
    <xf numFmtId="3" fontId="22" fillId="0" borderId="12" xfId="0" applyNumberFormat="1" applyFont="1" applyBorder="1" applyAlignment="1">
      <alignment horizontal="right" vertical="center" wrapText="1" readingOrder="1"/>
    </xf>
    <xf numFmtId="0" fontId="22" fillId="0" borderId="12" xfId="0" applyFont="1" applyBorder="1" applyAlignment="1">
      <alignment horizontal="right" vertical="center" wrapText="1" readingOrder="1"/>
    </xf>
    <xf numFmtId="1" fontId="22" fillId="2" borderId="12" xfId="0" applyNumberFormat="1" applyFont="1" applyFill="1" applyBorder="1" applyAlignment="1">
      <alignment horizontal="right" vertical="center" wrapText="1" readingOrder="1"/>
    </xf>
    <xf numFmtId="0" fontId="22" fillId="2" borderId="12" xfId="0" applyFont="1" applyFill="1" applyBorder="1" applyAlignment="1">
      <alignment horizontal="right" vertical="center" wrapText="1" readingOrder="1"/>
    </xf>
    <xf numFmtId="166" fontId="22" fillId="2" borderId="12" xfId="0" applyNumberFormat="1" applyFont="1" applyFill="1" applyBorder="1" applyAlignment="1">
      <alignment horizontal="right" vertical="center" wrapText="1" readingOrder="1"/>
    </xf>
    <xf numFmtId="166" fontId="22" fillId="0" borderId="15" xfId="0" applyNumberFormat="1" applyFont="1" applyBorder="1" applyAlignment="1">
      <alignment horizontal="right" vertical="center" wrapText="1" readingOrder="1"/>
    </xf>
    <xf numFmtId="1" fontId="22" fillId="0" borderId="13" xfId="0" applyNumberFormat="1" applyFont="1" applyBorder="1" applyAlignment="1">
      <alignment horizontal="right" vertical="center" wrapText="1" readingOrder="1"/>
    </xf>
    <xf numFmtId="1" fontId="22" fillId="0" borderId="16" xfId="0" applyNumberFormat="1" applyFont="1" applyBorder="1" applyAlignment="1">
      <alignment horizontal="right" vertical="center" wrapText="1" readingOrder="1"/>
    </xf>
    <xf numFmtId="0" fontId="22" fillId="0" borderId="86" xfId="0" applyFont="1" applyBorder="1" applyAlignment="1">
      <alignment horizontal="center" vertical="center" wrapText="1" readingOrder="1"/>
    </xf>
    <xf numFmtId="1" fontId="22" fillId="0" borderId="2" xfId="0" applyNumberFormat="1" applyFont="1" applyBorder="1" applyAlignment="1">
      <alignment horizontal="right" vertical="center" wrapText="1" readingOrder="1"/>
    </xf>
    <xf numFmtId="0" fontId="22" fillId="0" borderId="2" xfId="0" applyFont="1" applyBorder="1" applyAlignment="1">
      <alignment horizontal="center" vertical="center" wrapText="1" readingOrder="1"/>
    </xf>
    <xf numFmtId="0" fontId="22" fillId="0" borderId="37" xfId="0" applyFont="1" applyBorder="1" applyAlignment="1">
      <alignment horizontal="center" vertical="center" wrapText="1" readingOrder="1"/>
    </xf>
    <xf numFmtId="0" fontId="27" fillId="13" borderId="10" xfId="0" applyFont="1" applyFill="1" applyBorder="1" applyAlignment="1">
      <alignment horizontal="center" vertical="center" wrapText="1" readingOrder="1"/>
    </xf>
    <xf numFmtId="0" fontId="27" fillId="13" borderId="7" xfId="0" applyFont="1" applyFill="1" applyBorder="1" applyAlignment="1">
      <alignment vertical="center" wrapText="1" readingOrder="1"/>
    </xf>
    <xf numFmtId="0" fontId="27" fillId="13" borderId="10" xfId="0" applyFont="1" applyFill="1" applyBorder="1" applyAlignment="1">
      <alignment horizontal="right" vertical="center" wrapText="1" readingOrder="1"/>
    </xf>
    <xf numFmtId="0" fontId="27" fillId="13" borderId="41" xfId="0" applyFont="1" applyFill="1" applyBorder="1" applyAlignment="1">
      <alignment vertical="center" wrapText="1" readingOrder="1"/>
    </xf>
    <xf numFmtId="0" fontId="27" fillId="13" borderId="56" xfId="0" applyFont="1" applyFill="1" applyBorder="1" applyAlignment="1">
      <alignment horizontal="center" vertical="center" wrapText="1" readingOrder="1"/>
    </xf>
    <xf numFmtId="0" fontId="17" fillId="13" borderId="76" xfId="0" applyFont="1" applyFill="1" applyBorder="1" applyAlignment="1">
      <alignment horizontal="center" vertical="center"/>
    </xf>
    <xf numFmtId="0" fontId="11" fillId="3" borderId="0" xfId="3" applyFont="1" applyFill="1" applyBorder="1" applyAlignment="1">
      <alignment horizontal="left" vertical="center" wrapText="1" readingOrder="1"/>
    </xf>
    <xf numFmtId="0" fontId="11" fillId="3" borderId="13" xfId="3" applyFont="1" applyFill="1" applyBorder="1" applyAlignment="1">
      <alignment horizontal="center" vertical="center" wrapText="1" readingOrder="1"/>
    </xf>
    <xf numFmtId="0" fontId="11" fillId="3" borderId="43" xfId="3" applyFont="1" applyFill="1" applyBorder="1" applyAlignment="1">
      <alignment horizontal="center" vertical="center" wrapText="1" readingOrder="1"/>
    </xf>
    <xf numFmtId="0" fontId="11" fillId="3" borderId="0" xfId="3" applyFont="1" applyFill="1" applyBorder="1" applyAlignment="1">
      <alignment horizontal="right" vertical="center" wrapText="1" readingOrder="1"/>
    </xf>
    <xf numFmtId="0" fontId="11" fillId="3" borderId="13" xfId="5" applyNumberFormat="1" applyFont="1" applyFill="1" applyBorder="1" applyAlignment="1">
      <alignment horizontal="right" vertical="center"/>
    </xf>
    <xf numFmtId="0" fontId="25" fillId="3" borderId="13" xfId="0" applyFont="1" applyFill="1" applyBorder="1" applyAlignment="1">
      <alignment horizontal="right" vertical="center" wrapText="1"/>
    </xf>
    <xf numFmtId="49" fontId="22" fillId="3" borderId="13" xfId="0" applyNumberFormat="1" applyFont="1" applyFill="1" applyBorder="1" applyAlignment="1">
      <alignment horizontal="right" vertical="center" wrapText="1" readingOrder="1"/>
    </xf>
    <xf numFmtId="0" fontId="11" fillId="13" borderId="0" xfId="0" applyFont="1" applyFill="1" applyAlignment="1">
      <alignment horizontal="right" vertical="center"/>
    </xf>
    <xf numFmtId="0" fontId="11" fillId="13" borderId="13" xfId="5" applyNumberFormat="1" applyFont="1" applyFill="1" applyBorder="1" applyAlignment="1">
      <alignment horizontal="right" vertical="center"/>
    </xf>
    <xf numFmtId="0" fontId="29" fillId="13" borderId="13" xfId="0" applyFont="1" applyFill="1" applyBorder="1" applyAlignment="1">
      <alignment horizontal="center" vertical="center" wrapText="1" readingOrder="1"/>
    </xf>
    <xf numFmtId="0" fontId="29" fillId="13" borderId="43" xfId="0" applyFont="1" applyFill="1" applyBorder="1" applyAlignment="1">
      <alignment horizontal="center" vertical="center" wrapText="1" readingOrder="1"/>
    </xf>
    <xf numFmtId="0" fontId="29" fillId="13" borderId="0" xfId="0" applyFont="1" applyFill="1" applyAlignment="1">
      <alignment horizontal="right" vertical="center" wrapText="1" readingOrder="1"/>
    </xf>
    <xf numFmtId="49" fontId="25" fillId="13" borderId="13" xfId="0" applyNumberFormat="1" applyFont="1" applyFill="1" applyBorder="1" applyAlignment="1">
      <alignment horizontal="right" vertical="center" wrapText="1"/>
    </xf>
    <xf numFmtId="49" fontId="11" fillId="13" borderId="13" xfId="0" applyNumberFormat="1" applyFont="1" applyFill="1" applyBorder="1" applyAlignment="1">
      <alignment horizontal="right" vertical="center"/>
    </xf>
    <xf numFmtId="0" fontId="11" fillId="3" borderId="3" xfId="3" applyFont="1" applyFill="1" applyBorder="1" applyAlignment="1">
      <alignment horizontal="left" vertical="center" wrapText="1" readingOrder="1"/>
    </xf>
    <xf numFmtId="0" fontId="29" fillId="13" borderId="3" xfId="0" applyFont="1" applyFill="1" applyBorder="1" applyAlignment="1">
      <alignment horizontal="left" vertical="center" wrapText="1" readingOrder="1"/>
    </xf>
    <xf numFmtId="0" fontId="11" fillId="13" borderId="16" xfId="0" applyFont="1" applyFill="1" applyBorder="1" applyAlignment="1">
      <alignment horizontal="center" vertical="center"/>
    </xf>
    <xf numFmtId="0" fontId="11" fillId="13" borderId="2" xfId="0" applyFont="1" applyFill="1" applyBorder="1" applyAlignment="1">
      <alignment horizontal="right" vertical="center"/>
    </xf>
    <xf numFmtId="49" fontId="11" fillId="13" borderId="16" xfId="0" applyNumberFormat="1" applyFont="1" applyFill="1" applyBorder="1" applyAlignment="1">
      <alignment horizontal="right" vertical="center"/>
    </xf>
    <xf numFmtId="0" fontId="17" fillId="13" borderId="87" xfId="4" applyFont="1" applyFill="1" applyBorder="1" applyAlignment="1">
      <alignment vertical="center" wrapText="1"/>
    </xf>
    <xf numFmtId="0" fontId="17" fillId="13" borderId="87" xfId="4" applyFont="1" applyFill="1" applyBorder="1" applyAlignment="1">
      <alignment horizontal="center" vertical="center" wrapText="1"/>
    </xf>
    <xf numFmtId="0" fontId="17" fillId="13" borderId="87" xfId="4" applyFont="1" applyFill="1" applyBorder="1" applyAlignment="1">
      <alignment horizontal="right" vertical="center" wrapText="1"/>
    </xf>
    <xf numFmtId="3" fontId="51" fillId="3" borderId="0" xfId="0" applyNumberFormat="1" applyFont="1" applyFill="1"/>
    <xf numFmtId="0" fontId="17" fillId="13" borderId="8" xfId="4" applyFont="1" applyFill="1" applyBorder="1" applyAlignment="1">
      <alignment vertical="center" wrapText="1"/>
    </xf>
    <xf numFmtId="0" fontId="17" fillId="13" borderId="88" xfId="4" applyFont="1" applyFill="1" applyBorder="1" applyAlignment="1">
      <alignment horizontal="center" vertical="center" wrapText="1"/>
    </xf>
    <xf numFmtId="0" fontId="17" fillId="13" borderId="88" xfId="4" applyFont="1" applyFill="1" applyBorder="1" applyAlignment="1">
      <alignment horizontal="right" vertical="center" wrapText="1"/>
    </xf>
    <xf numFmtId="0" fontId="17" fillId="13" borderId="89" xfId="4" applyFont="1" applyFill="1" applyBorder="1" applyAlignment="1">
      <alignment horizontal="right" vertical="center" wrapText="1"/>
    </xf>
    <xf numFmtId="0" fontId="11" fillId="0" borderId="26" xfId="0" applyFont="1" applyBorder="1" applyAlignment="1">
      <alignment horizontal="center" vertical="center"/>
    </xf>
    <xf numFmtId="0" fontId="11" fillId="10" borderId="0" xfId="3" applyFont="1" applyBorder="1" applyAlignment="1">
      <alignment horizontal="center" vertical="center"/>
    </xf>
    <xf numFmtId="0" fontId="11" fillId="5" borderId="0" xfId="2" applyFont="1" applyFill="1" applyBorder="1" applyAlignment="1">
      <alignment horizontal="center" vertical="center" wrapText="1"/>
    </xf>
    <xf numFmtId="0" fontId="11" fillId="0" borderId="0" xfId="3" quotePrefix="1" applyFont="1" applyFill="1" applyBorder="1" applyAlignment="1">
      <alignment horizontal="center" vertical="center"/>
    </xf>
    <xf numFmtId="0" fontId="13" fillId="18" borderId="0" xfId="0" applyFont="1" applyFill="1" applyAlignment="1">
      <alignment vertical="center"/>
    </xf>
    <xf numFmtId="0" fontId="10" fillId="0" borderId="0" xfId="0" applyFont="1"/>
    <xf numFmtId="0" fontId="11" fillId="0" borderId="0" xfId="3" quotePrefix="1" applyFont="1" applyFill="1" applyBorder="1" applyAlignment="1">
      <alignment vertical="center"/>
    </xf>
    <xf numFmtId="0" fontId="11" fillId="0" borderId="26" xfId="0" applyFont="1" applyBorder="1" applyAlignment="1">
      <alignment vertical="center"/>
    </xf>
    <xf numFmtId="0" fontId="11" fillId="10" borderId="0" xfId="3" applyFont="1" applyBorder="1" applyAlignment="1">
      <alignment vertical="center"/>
    </xf>
    <xf numFmtId="0" fontId="11" fillId="5" borderId="0" xfId="2" applyFont="1" applyFill="1" applyBorder="1" applyAlignment="1">
      <alignment vertical="center" wrapText="1"/>
    </xf>
    <xf numFmtId="0" fontId="17" fillId="11" borderId="91" xfId="4" applyFont="1" applyBorder="1" applyAlignment="1">
      <alignment horizontal="center" vertical="center" wrapText="1"/>
    </xf>
    <xf numFmtId="0" fontId="17" fillId="11" borderId="92" xfId="4" applyFont="1" applyBorder="1" applyAlignment="1">
      <alignment horizontal="center" vertical="center" wrapText="1"/>
    </xf>
    <xf numFmtId="0" fontId="25" fillId="12" borderId="0" xfId="0" applyFont="1" applyFill="1" applyAlignment="1">
      <alignment horizontal="center" vertical="center" wrapText="1"/>
    </xf>
    <xf numFmtId="0" fontId="11" fillId="12" borderId="3" xfId="3" applyFont="1" applyFill="1" applyBorder="1" applyAlignment="1">
      <alignment horizontal="left" vertical="center" wrapText="1"/>
    </xf>
    <xf numFmtId="0" fontId="11" fillId="12" borderId="0" xfId="3" applyFont="1" applyFill="1" applyBorder="1" applyAlignment="1">
      <alignment horizontal="center" vertical="center" wrapText="1"/>
    </xf>
    <xf numFmtId="0" fontId="11" fillId="12" borderId="12" xfId="3" applyFont="1" applyFill="1" applyBorder="1" applyAlignment="1">
      <alignment horizontal="center" vertical="center" wrapText="1"/>
    </xf>
    <xf numFmtId="0" fontId="11" fillId="3" borderId="3" xfId="3" applyFont="1" applyFill="1" applyBorder="1" applyAlignment="1">
      <alignment horizontal="left" vertical="center" wrapText="1"/>
    </xf>
    <xf numFmtId="0" fontId="11" fillId="3" borderId="0" xfId="3" applyFont="1" applyFill="1" applyBorder="1" applyAlignment="1">
      <alignment horizontal="center" vertical="center" wrapText="1"/>
    </xf>
    <xf numFmtId="0" fontId="11" fillId="3" borderId="12" xfId="3" applyFont="1" applyFill="1" applyBorder="1" applyAlignment="1">
      <alignment horizontal="center" vertical="center" wrapText="1"/>
    </xf>
    <xf numFmtId="0" fontId="11" fillId="3" borderId="2" xfId="3" applyFont="1" applyFill="1" applyBorder="1" applyAlignment="1">
      <alignment horizontal="center" vertical="center" wrapText="1"/>
    </xf>
    <xf numFmtId="0" fontId="17" fillId="11" borderId="91" xfId="4" applyFont="1" applyBorder="1" applyAlignment="1">
      <alignment horizontal="left" vertical="center" wrapText="1"/>
    </xf>
    <xf numFmtId="0" fontId="17" fillId="11" borderId="93" xfId="4" applyFont="1" applyBorder="1" applyAlignment="1">
      <alignment horizontal="left" vertical="center" wrapText="1"/>
    </xf>
    <xf numFmtId="0" fontId="20" fillId="3" borderId="3" xfId="2" applyFont="1" applyFill="1" applyBorder="1" applyAlignment="1">
      <alignment vertical="center" wrapText="1"/>
    </xf>
    <xf numFmtId="0" fontId="20" fillId="12" borderId="3" xfId="2" applyFont="1" applyFill="1" applyBorder="1" applyAlignment="1">
      <alignment vertical="center" wrapText="1"/>
    </xf>
    <xf numFmtId="0" fontId="11" fillId="12" borderId="12" xfId="3" applyFont="1" applyFill="1" applyBorder="1" applyAlignment="1">
      <alignment vertical="center" wrapText="1"/>
    </xf>
    <xf numFmtId="0" fontId="11" fillId="3" borderId="3" xfId="3" applyFont="1" applyFill="1" applyBorder="1" applyAlignment="1">
      <alignment vertical="center" wrapText="1"/>
    </xf>
    <xf numFmtId="0" fontId="11" fillId="3" borderId="12" xfId="3" applyFont="1" applyFill="1" applyBorder="1" applyAlignment="1">
      <alignment vertical="center" wrapText="1"/>
    </xf>
    <xf numFmtId="0" fontId="11" fillId="12" borderId="3" xfId="3" applyFont="1" applyFill="1" applyBorder="1" applyAlignment="1">
      <alignment vertical="center" wrapText="1"/>
    </xf>
    <xf numFmtId="0" fontId="11" fillId="3" borderId="17" xfId="3" applyFont="1" applyFill="1" applyBorder="1" applyAlignment="1">
      <alignment vertical="center" wrapText="1"/>
    </xf>
    <xf numFmtId="0" fontId="17" fillId="11" borderId="92" xfId="4" applyFont="1" applyBorder="1" applyAlignment="1">
      <alignment horizontal="left" vertical="center" wrapText="1"/>
    </xf>
    <xf numFmtId="0" fontId="11" fillId="3" borderId="0" xfId="0" applyFont="1" applyFill="1" applyAlignment="1">
      <alignment vertical="center"/>
    </xf>
    <xf numFmtId="0" fontId="0" fillId="0" borderId="12" xfId="0" applyBorder="1"/>
    <xf numFmtId="0" fontId="20" fillId="12" borderId="0" xfId="2" applyFont="1" applyFill="1" applyBorder="1" applyAlignment="1">
      <alignment vertical="center"/>
    </xf>
    <xf numFmtId="0" fontId="0" fillId="12" borderId="12" xfId="0" applyFill="1" applyBorder="1"/>
    <xf numFmtId="0" fontId="20" fillId="3" borderId="0" xfId="2" applyFont="1" applyFill="1" applyBorder="1" applyAlignment="1">
      <alignment vertical="center"/>
    </xf>
    <xf numFmtId="0" fontId="20" fillId="3" borderId="17" xfId="2" quotePrefix="1" applyFont="1" applyFill="1" applyBorder="1" applyAlignment="1">
      <alignment vertical="center"/>
    </xf>
    <xf numFmtId="0" fontId="20" fillId="3" borderId="2" xfId="2" quotePrefix="1" applyFont="1" applyFill="1" applyBorder="1" applyAlignment="1">
      <alignment vertical="center"/>
    </xf>
    <xf numFmtId="0" fontId="0" fillId="0" borderId="15" xfId="0" applyBorder="1"/>
    <xf numFmtId="2" fontId="25" fillId="12" borderId="0" xfId="0" applyNumberFormat="1" applyFont="1" applyFill="1" applyAlignment="1">
      <alignment horizontal="left" vertical="center" wrapText="1"/>
    </xf>
    <xf numFmtId="0" fontId="25" fillId="12" borderId="0" xfId="2" applyFont="1" applyFill="1" applyAlignment="1">
      <alignment horizontal="left" vertical="center"/>
    </xf>
    <xf numFmtId="0" fontId="25" fillId="12" borderId="0" xfId="0" applyFont="1" applyFill="1" applyAlignment="1">
      <alignment horizontal="left" vertical="center" wrapText="1"/>
    </xf>
    <xf numFmtId="0" fontId="25" fillId="3" borderId="0" xfId="2" applyFont="1" applyFill="1" applyAlignment="1">
      <alignment horizontal="left" vertical="center"/>
    </xf>
    <xf numFmtId="0" fontId="25" fillId="3" borderId="0" xfId="3" applyNumberFormat="1" applyFont="1" applyFill="1" applyBorder="1" applyAlignment="1">
      <alignment horizontal="center" vertical="center"/>
    </xf>
    <xf numFmtId="0" fontId="25" fillId="3" borderId="0" xfId="3" applyNumberFormat="1" applyFont="1" applyFill="1" applyBorder="1" applyAlignment="1">
      <alignment horizontal="left" vertical="center" wrapText="1"/>
    </xf>
    <xf numFmtId="0" fontId="25" fillId="3" borderId="0" xfId="3" applyFont="1" applyFill="1" applyAlignment="1">
      <alignment horizontal="left" vertical="center" wrapText="1"/>
    </xf>
    <xf numFmtId="0" fontId="0" fillId="27" borderId="0" xfId="0" applyFill="1"/>
    <xf numFmtId="0" fontId="4" fillId="3" borderId="0" xfId="0" applyFont="1" applyFill="1" applyAlignment="1">
      <alignment vertical="center"/>
    </xf>
    <xf numFmtId="0" fontId="22" fillId="0" borderId="10" xfId="0" applyFont="1" applyBorder="1" applyAlignment="1">
      <alignment horizontal="right" vertical="center" wrapText="1" readingOrder="1"/>
    </xf>
    <xf numFmtId="0" fontId="0" fillId="3" borderId="0" xfId="0" applyFill="1" applyAlignment="1">
      <alignment horizontal="right" vertical="center"/>
    </xf>
    <xf numFmtId="166" fontId="22" fillId="0" borderId="0" xfId="0" applyNumberFormat="1" applyFont="1" applyAlignment="1">
      <alignment horizontal="right" vertical="center" wrapText="1" readingOrder="1"/>
    </xf>
    <xf numFmtId="166" fontId="22" fillId="0" borderId="45" xfId="0" applyNumberFormat="1" applyFont="1" applyBorder="1" applyAlignment="1">
      <alignment horizontal="right" vertical="center" wrapText="1" readingOrder="1"/>
    </xf>
    <xf numFmtId="3" fontId="22" fillId="13" borderId="42" xfId="0" applyNumberFormat="1" applyFont="1" applyFill="1" applyBorder="1" applyAlignment="1">
      <alignment horizontal="right" vertical="center" wrapText="1"/>
    </xf>
    <xf numFmtId="3" fontId="22" fillId="5" borderId="42" xfId="0" applyNumberFormat="1" applyFont="1" applyFill="1" applyBorder="1" applyAlignment="1">
      <alignment horizontal="right" vertical="center" wrapText="1"/>
    </xf>
    <xf numFmtId="3" fontId="11" fillId="13" borderId="42" xfId="0" applyNumberFormat="1" applyFont="1" applyFill="1" applyBorder="1" applyAlignment="1">
      <alignment horizontal="right" vertical="center"/>
    </xf>
    <xf numFmtId="3" fontId="11" fillId="0" borderId="42" xfId="0" applyNumberFormat="1" applyFont="1" applyBorder="1" applyAlignment="1">
      <alignment horizontal="right" vertical="center"/>
    </xf>
    <xf numFmtId="0" fontId="28" fillId="9" borderId="0" xfId="4" applyFont="1" applyFill="1" applyBorder="1" applyAlignment="1">
      <alignment horizontal="left" vertical="center"/>
    </xf>
    <xf numFmtId="3" fontId="11" fillId="0" borderId="52" xfId="0" applyNumberFormat="1" applyFont="1" applyBorder="1" applyAlignment="1">
      <alignment horizontal="right" vertical="center"/>
    </xf>
    <xf numFmtId="0" fontId="16" fillId="0" borderId="0" xfId="2" applyFont="1"/>
    <xf numFmtId="166" fontId="22" fillId="0" borderId="13" xfId="0" applyNumberFormat="1" applyFont="1" applyBorder="1" applyAlignment="1">
      <alignment horizontal="right"/>
    </xf>
    <xf numFmtId="166" fontId="22" fillId="0" borderId="13" xfId="0" applyNumberFormat="1" applyFont="1" applyBorder="1" applyAlignment="1">
      <alignment horizontal="right" vertical="center"/>
    </xf>
    <xf numFmtId="165" fontId="22" fillId="21" borderId="13" xfId="0" applyNumberFormat="1" applyFont="1" applyFill="1" applyBorder="1" applyAlignment="1">
      <alignment horizontal="right" vertical="center" wrapText="1"/>
    </xf>
    <xf numFmtId="165" fontId="22" fillId="21" borderId="13" xfId="0" applyNumberFormat="1" applyFont="1" applyFill="1" applyBorder="1" applyAlignment="1">
      <alignment horizontal="right"/>
    </xf>
    <xf numFmtId="165" fontId="22" fillId="21" borderId="13" xfId="0" applyNumberFormat="1" applyFont="1" applyFill="1" applyBorder="1" applyAlignment="1">
      <alignment horizontal="right" vertical="center"/>
    </xf>
    <xf numFmtId="165" fontId="22" fillId="0" borderId="16" xfId="0" applyNumberFormat="1" applyFont="1" applyBorder="1" applyAlignment="1">
      <alignment horizontal="right"/>
    </xf>
    <xf numFmtId="165" fontId="11" fillId="12" borderId="3" xfId="0" applyNumberFormat="1" applyFont="1" applyFill="1" applyBorder="1" applyAlignment="1">
      <alignment horizontal="right" vertical="center" wrapText="1"/>
    </xf>
    <xf numFmtId="165" fontId="11" fillId="0" borderId="3" xfId="0" applyNumberFormat="1" applyFont="1" applyBorder="1" applyAlignment="1">
      <alignment horizontal="right"/>
    </xf>
    <xf numFmtId="165" fontId="11" fillId="12" borderId="3" xfId="0" applyNumberFormat="1" applyFont="1" applyFill="1" applyBorder="1" applyAlignment="1">
      <alignment horizontal="right"/>
    </xf>
    <xf numFmtId="165" fontId="11" fillId="0" borderId="3" xfId="3" applyNumberFormat="1" applyFont="1" applyFill="1" applyBorder="1" applyAlignment="1">
      <alignment horizontal="right" vertical="center"/>
    </xf>
    <xf numFmtId="165" fontId="11" fillId="12" borderId="3" xfId="0" applyNumberFormat="1" applyFont="1" applyFill="1" applyBorder="1" applyAlignment="1">
      <alignment horizontal="right" vertical="center"/>
    </xf>
    <xf numFmtId="165" fontId="11" fillId="12" borderId="3" xfId="3" applyNumberFormat="1" applyFont="1" applyFill="1" applyBorder="1" applyAlignment="1">
      <alignment horizontal="right" vertical="center"/>
    </xf>
    <xf numFmtId="165" fontId="11" fillId="0" borderId="17" xfId="3" applyNumberFormat="1" applyFont="1" applyFill="1" applyBorder="1" applyAlignment="1">
      <alignment horizontal="right"/>
    </xf>
    <xf numFmtId="165" fontId="27" fillId="0" borderId="13" xfId="0" applyNumberFormat="1" applyFont="1" applyBorder="1" applyAlignment="1">
      <alignment horizontal="right"/>
    </xf>
    <xf numFmtId="166" fontId="27" fillId="0" borderId="0" xfId="0" applyNumberFormat="1" applyFont="1" applyAlignment="1">
      <alignment horizontal="right"/>
    </xf>
    <xf numFmtId="165" fontId="17" fillId="10" borderId="8" xfId="3" applyNumberFormat="1" applyFont="1" applyBorder="1" applyAlignment="1">
      <alignment horizontal="right" vertical="center" wrapText="1"/>
    </xf>
    <xf numFmtId="166" fontId="22" fillId="0" borderId="13" xfId="0" applyNumberFormat="1" applyFont="1" applyBorder="1" applyAlignment="1">
      <alignment horizontal="right" vertical="center" wrapText="1"/>
    </xf>
    <xf numFmtId="166" fontId="22" fillId="13" borderId="13" xfId="0" applyNumberFormat="1" applyFont="1" applyFill="1" applyBorder="1" applyAlignment="1">
      <alignment horizontal="right"/>
    </xf>
    <xf numFmtId="166" fontId="22" fillId="13" borderId="13" xfId="0" applyNumberFormat="1" applyFont="1" applyFill="1" applyBorder="1" applyAlignment="1">
      <alignment horizontal="right" vertical="center"/>
    </xf>
    <xf numFmtId="166" fontId="22" fillId="13" borderId="16" xfId="0" applyNumberFormat="1" applyFont="1" applyFill="1" applyBorder="1" applyAlignment="1">
      <alignment horizontal="right"/>
    </xf>
    <xf numFmtId="165" fontId="11" fillId="0" borderId="3" xfId="0" applyNumberFormat="1" applyFont="1" applyBorder="1" applyAlignment="1">
      <alignment horizontal="right" vertical="center" wrapText="1"/>
    </xf>
    <xf numFmtId="165" fontId="11" fillId="13" borderId="3" xfId="0" applyNumberFormat="1" applyFont="1" applyFill="1" applyBorder="1" applyAlignment="1">
      <alignment horizontal="right" vertical="center"/>
    </xf>
    <xf numFmtId="165" fontId="11" fillId="0" borderId="3" xfId="0" applyNumberFormat="1" applyFont="1" applyBorder="1" applyAlignment="1">
      <alignment horizontal="right" vertical="center"/>
    </xf>
    <xf numFmtId="165" fontId="11" fillId="13" borderId="3" xfId="3" applyNumberFormat="1" applyFont="1" applyFill="1" applyBorder="1" applyAlignment="1">
      <alignment horizontal="right" vertical="center"/>
    </xf>
    <xf numFmtId="165" fontId="11" fillId="13" borderId="17" xfId="3" applyNumberFormat="1" applyFont="1" applyFill="1" applyBorder="1" applyAlignment="1">
      <alignment horizontal="right" vertical="center"/>
    </xf>
    <xf numFmtId="43" fontId="0" fillId="3" borderId="0" xfId="1" applyFont="1" applyFill="1"/>
    <xf numFmtId="0" fontId="22" fillId="0" borderId="13" xfId="0" applyFont="1" applyBorder="1" applyAlignment="1">
      <alignment horizontal="right" vertical="center" wrapText="1" readingOrder="1"/>
    </xf>
    <xf numFmtId="0" fontId="22" fillId="2" borderId="13" xfId="0" applyFont="1" applyFill="1" applyBorder="1" applyAlignment="1">
      <alignment horizontal="right" vertical="center" wrapText="1" readingOrder="1"/>
    </xf>
    <xf numFmtId="0" fontId="22" fillId="0" borderId="86" xfId="0" applyFont="1" applyBorder="1" applyAlignment="1">
      <alignment horizontal="right" vertical="center" wrapText="1" readingOrder="1"/>
    </xf>
    <xf numFmtId="0" fontId="11" fillId="3" borderId="43" xfId="3" applyFont="1" applyFill="1" applyBorder="1" applyAlignment="1">
      <alignment horizontal="right" vertical="center" wrapText="1" readingOrder="1"/>
    </xf>
    <xf numFmtId="167" fontId="25" fillId="0" borderId="43" xfId="0" applyNumberFormat="1" applyFont="1" applyBorder="1" applyAlignment="1">
      <alignment horizontal="right" vertical="center"/>
    </xf>
    <xf numFmtId="167" fontId="25" fillId="0" borderId="45" xfId="0" applyNumberFormat="1" applyFont="1" applyBorder="1" applyAlignment="1">
      <alignment horizontal="right" vertical="center"/>
    </xf>
    <xf numFmtId="167" fontId="22" fillId="22" borderId="43" xfId="0" applyNumberFormat="1" applyFont="1" applyFill="1" applyBorder="1" applyAlignment="1">
      <alignment horizontal="right" vertical="center"/>
    </xf>
    <xf numFmtId="167" fontId="35" fillId="22" borderId="43" xfId="0" applyNumberFormat="1" applyFont="1" applyFill="1" applyBorder="1" applyAlignment="1">
      <alignment horizontal="right" vertical="center"/>
    </xf>
    <xf numFmtId="9" fontId="22" fillId="22" borderId="43" xfId="0" applyNumberFormat="1" applyFont="1" applyFill="1" applyBorder="1" applyAlignment="1">
      <alignment horizontal="right" vertical="center"/>
    </xf>
    <xf numFmtId="9" fontId="22" fillId="25" borderId="68" xfId="0" applyNumberFormat="1" applyFont="1" applyFill="1" applyBorder="1" applyAlignment="1">
      <alignment vertical="center"/>
    </xf>
    <xf numFmtId="0" fontId="22" fillId="25" borderId="68" xfId="0" applyFont="1" applyFill="1" applyBorder="1" applyAlignment="1">
      <alignment horizontal="right" vertical="center"/>
    </xf>
    <xf numFmtId="0" fontId="17" fillId="13" borderId="9" xfId="4" applyFont="1" applyFill="1" applyBorder="1" applyAlignment="1">
      <alignment horizontal="center" vertical="center" wrapText="1" readingOrder="1"/>
    </xf>
    <xf numFmtId="0" fontId="11" fillId="0" borderId="75" xfId="0" applyFont="1" applyBorder="1" applyAlignment="1">
      <alignment horizontal="right" vertical="center"/>
    </xf>
    <xf numFmtId="43" fontId="27" fillId="5" borderId="13" xfId="1" applyFont="1" applyFill="1" applyBorder="1" applyAlignment="1">
      <alignment horizontal="right" vertical="center" wrapText="1"/>
    </xf>
    <xf numFmtId="43" fontId="27" fillId="13" borderId="13" xfId="1" applyFont="1" applyFill="1" applyBorder="1" applyAlignment="1">
      <alignment horizontal="right" vertical="center"/>
    </xf>
    <xf numFmtId="43" fontId="11" fillId="10" borderId="13" xfId="1" applyFont="1" applyFill="1" applyBorder="1" applyAlignment="1">
      <alignment horizontal="right" vertical="center"/>
    </xf>
    <xf numFmtId="0" fontId="52" fillId="33" borderId="0" xfId="0" applyFont="1" applyFill="1" applyAlignment="1">
      <alignment wrapText="1" readingOrder="1"/>
    </xf>
    <xf numFmtId="0" fontId="53" fillId="0" borderId="42" xfId="0" applyFont="1" applyBorder="1"/>
    <xf numFmtId="0" fontId="53" fillId="0" borderId="0" xfId="0" applyFont="1"/>
    <xf numFmtId="0" fontId="54" fillId="0" borderId="16" xfId="0" applyFont="1" applyBorder="1"/>
    <xf numFmtId="0" fontId="54" fillId="0" borderId="16" xfId="0" quotePrefix="1" applyFont="1" applyBorder="1"/>
    <xf numFmtId="0" fontId="54" fillId="0" borderId="15" xfId="0" applyFont="1" applyBorder="1"/>
    <xf numFmtId="0" fontId="54" fillId="0" borderId="15" xfId="0" quotePrefix="1" applyFont="1" applyBorder="1"/>
    <xf numFmtId="0" fontId="54" fillId="24" borderId="15" xfId="0" applyFont="1" applyFill="1" applyBorder="1" applyAlignment="1">
      <alignment wrapText="1"/>
    </xf>
    <xf numFmtId="0" fontId="54" fillId="24" borderId="2" xfId="0" applyFont="1" applyFill="1" applyBorder="1" applyAlignment="1">
      <alignment wrapText="1"/>
    </xf>
    <xf numFmtId="0" fontId="56" fillId="21" borderId="16" xfId="0" applyFont="1" applyFill="1" applyBorder="1" applyAlignment="1">
      <alignment wrapText="1"/>
    </xf>
    <xf numFmtId="0" fontId="56" fillId="21" borderId="15" xfId="0" applyFont="1" applyFill="1" applyBorder="1" applyAlignment="1">
      <alignment wrapText="1"/>
    </xf>
    <xf numFmtId="0" fontId="56" fillId="21" borderId="15" xfId="0" applyFont="1" applyFill="1" applyBorder="1"/>
    <xf numFmtId="4" fontId="56" fillId="21" borderId="15" xfId="0" applyNumberFormat="1" applyFont="1" applyFill="1" applyBorder="1"/>
    <xf numFmtId="0" fontId="56" fillId="21" borderId="15" xfId="0" applyFont="1" applyFill="1" applyBorder="1" applyAlignment="1">
      <alignment wrapText="1" readingOrder="1"/>
    </xf>
    <xf numFmtId="4" fontId="56" fillId="21" borderId="15" xfId="0" applyNumberFormat="1" applyFont="1" applyFill="1" applyBorder="1" applyAlignment="1">
      <alignment wrapText="1" readingOrder="1"/>
    </xf>
    <xf numFmtId="4" fontId="56" fillId="21" borderId="15" xfId="0" applyNumberFormat="1" applyFont="1" applyFill="1" applyBorder="1" applyAlignment="1">
      <alignment wrapText="1"/>
    </xf>
    <xf numFmtId="0" fontId="54" fillId="0" borderId="15" xfId="0" applyFont="1" applyBorder="1" applyAlignment="1">
      <alignment wrapText="1"/>
    </xf>
    <xf numFmtId="0" fontId="54" fillId="0" borderId="16" xfId="0" applyFont="1" applyBorder="1" applyAlignment="1">
      <alignment wrapText="1"/>
    </xf>
    <xf numFmtId="0" fontId="54" fillId="0" borderId="16" xfId="0" quotePrefix="1" applyFont="1" applyBorder="1" applyAlignment="1">
      <alignment wrapText="1"/>
    </xf>
    <xf numFmtId="0" fontId="56" fillId="21" borderId="16" xfId="0" applyFont="1" applyFill="1" applyBorder="1"/>
    <xf numFmtId="0" fontId="54" fillId="21" borderId="16" xfId="0" quotePrefix="1" applyFont="1" applyFill="1" applyBorder="1" applyAlignment="1">
      <alignment wrapText="1"/>
    </xf>
    <xf numFmtId="0" fontId="54" fillId="21" borderId="15" xfId="0" applyFont="1" applyFill="1" applyBorder="1" applyAlignment="1">
      <alignment wrapText="1"/>
    </xf>
    <xf numFmtId="0" fontId="54" fillId="21" borderId="15" xfId="0" applyFont="1" applyFill="1" applyBorder="1"/>
    <xf numFmtId="0" fontId="56" fillId="0" borderId="16" xfId="0" applyFont="1" applyBorder="1"/>
    <xf numFmtId="0" fontId="56" fillId="0" borderId="15" xfId="0" applyFont="1" applyBorder="1"/>
    <xf numFmtId="4" fontId="56" fillId="0" borderId="15" xfId="0" applyNumberFormat="1" applyFont="1" applyBorder="1"/>
    <xf numFmtId="0" fontId="56" fillId="0" borderId="16" xfId="0" applyFont="1" applyBorder="1" applyAlignment="1">
      <alignment wrapText="1"/>
    </xf>
    <xf numFmtId="0" fontId="54" fillId="21" borderId="16" xfId="0" quotePrefix="1" applyFont="1" applyFill="1" applyBorder="1"/>
    <xf numFmtId="4" fontId="54" fillId="21" borderId="15" xfId="0" applyNumberFormat="1" applyFont="1" applyFill="1" applyBorder="1"/>
    <xf numFmtId="0" fontId="54" fillId="24" borderId="15" xfId="0" applyFont="1" applyFill="1" applyBorder="1"/>
    <xf numFmtId="0" fontId="57" fillId="35" borderId="16" xfId="0" applyFont="1" applyFill="1" applyBorder="1"/>
    <xf numFmtId="0" fontId="54" fillId="35" borderId="15" xfId="0" applyFont="1" applyFill="1" applyBorder="1"/>
    <xf numFmtId="0" fontId="54" fillId="35" borderId="15" xfId="0" applyFont="1" applyFill="1" applyBorder="1" applyAlignment="1">
      <alignment wrapText="1"/>
    </xf>
    <xf numFmtId="0" fontId="57" fillId="35" borderId="15" xfId="0" applyFont="1" applyFill="1" applyBorder="1"/>
    <xf numFmtId="0" fontId="57" fillId="0" borderId="16" xfId="0" applyFont="1" applyBorder="1"/>
    <xf numFmtId="0" fontId="54" fillId="35" borderId="16" xfId="0" applyFont="1" applyFill="1" applyBorder="1"/>
    <xf numFmtId="0" fontId="54" fillId="35" borderId="16" xfId="0" quotePrefix="1" applyFont="1" applyFill="1" applyBorder="1"/>
    <xf numFmtId="4" fontId="54" fillId="35" borderId="15" xfId="0" applyNumberFormat="1" applyFont="1" applyFill="1" applyBorder="1"/>
    <xf numFmtId="3" fontId="54" fillId="35" borderId="15" xfId="0" applyNumberFormat="1" applyFont="1" applyFill="1" applyBorder="1"/>
    <xf numFmtId="4" fontId="54" fillId="0" borderId="15" xfId="0" applyNumberFormat="1" applyFont="1" applyBorder="1"/>
    <xf numFmtId="0" fontId="54" fillId="0" borderId="0" xfId="0" applyFont="1"/>
    <xf numFmtId="0" fontId="54" fillId="0" borderId="0" xfId="0" applyFont="1" applyAlignment="1">
      <alignment wrapText="1"/>
    </xf>
    <xf numFmtId="0" fontId="56" fillId="34" borderId="10" xfId="0" applyFont="1" applyFill="1" applyBorder="1"/>
    <xf numFmtId="0" fontId="56" fillId="34" borderId="9" xfId="0" applyFont="1" applyFill="1" applyBorder="1"/>
    <xf numFmtId="0" fontId="58" fillId="0" borderId="0" xfId="0" applyFont="1"/>
    <xf numFmtId="0" fontId="56" fillId="34" borderId="51" xfId="0" applyFont="1" applyFill="1" applyBorder="1"/>
    <xf numFmtId="0" fontId="56" fillId="34" borderId="96" xfId="0" applyFont="1" applyFill="1" applyBorder="1"/>
    <xf numFmtId="0" fontId="58" fillId="0" borderId="42" xfId="0" applyFont="1" applyBorder="1"/>
    <xf numFmtId="0" fontId="56" fillId="25" borderId="45" xfId="0" applyFont="1" applyFill="1" applyBorder="1"/>
    <xf numFmtId="0" fontId="56" fillId="25" borderId="43" xfId="0" applyFont="1" applyFill="1" applyBorder="1"/>
    <xf numFmtId="0" fontId="59" fillId="0" borderId="0" xfId="0" applyFont="1"/>
    <xf numFmtId="0" fontId="54" fillId="0" borderId="45" xfId="0" applyFont="1" applyBorder="1"/>
    <xf numFmtId="0" fontId="54" fillId="0" borderId="43" xfId="0" applyFont="1" applyBorder="1"/>
    <xf numFmtId="3" fontId="54" fillId="0" borderId="43" xfId="0" applyNumberFormat="1" applyFont="1" applyBorder="1"/>
    <xf numFmtId="0" fontId="59" fillId="0" borderId="0" xfId="0" applyFont="1" applyAlignment="1">
      <alignment wrapText="1"/>
    </xf>
    <xf numFmtId="0" fontId="56" fillId="0" borderId="45" xfId="0" applyFont="1" applyBorder="1"/>
    <xf numFmtId="0" fontId="56" fillId="0" borderId="12" xfId="0" applyFont="1" applyBorder="1"/>
    <xf numFmtId="0" fontId="56" fillId="0" borderId="0" xfId="0" applyFont="1"/>
    <xf numFmtId="0" fontId="56" fillId="0" borderId="43" xfId="0" applyFont="1" applyBorder="1"/>
    <xf numFmtId="0" fontId="56" fillId="0" borderId="42" xfId="0" applyFont="1" applyBorder="1"/>
    <xf numFmtId="0" fontId="54" fillId="21" borderId="45" xfId="0" applyFont="1" applyFill="1" applyBorder="1" applyAlignment="1">
      <alignment wrapText="1" readingOrder="1"/>
    </xf>
    <xf numFmtId="0" fontId="54" fillId="21" borderId="0" xfId="0" applyFont="1" applyFill="1" applyAlignment="1">
      <alignment wrapText="1" readingOrder="1"/>
    </xf>
    <xf numFmtId="4" fontId="54" fillId="21" borderId="0" xfId="0" applyNumberFormat="1" applyFont="1" applyFill="1" applyAlignment="1">
      <alignment wrapText="1" readingOrder="1"/>
    </xf>
    <xf numFmtId="4" fontId="54" fillId="21" borderId="45" xfId="0" applyNumberFormat="1" applyFont="1" applyFill="1" applyBorder="1" applyAlignment="1">
      <alignment wrapText="1" readingOrder="1"/>
    </xf>
    <xf numFmtId="0" fontId="54" fillId="21" borderId="43" xfId="0" applyFont="1" applyFill="1" applyBorder="1" applyAlignment="1">
      <alignment wrapText="1" readingOrder="1"/>
    </xf>
    <xf numFmtId="4" fontId="54" fillId="21" borderId="43" xfId="0" applyNumberFormat="1" applyFont="1" applyFill="1" applyBorder="1" applyAlignment="1">
      <alignment wrapText="1" readingOrder="1"/>
    </xf>
    <xf numFmtId="0" fontId="54" fillId="21" borderId="42" xfId="0" applyFont="1" applyFill="1" applyBorder="1" applyAlignment="1">
      <alignment wrapText="1" readingOrder="1"/>
    </xf>
    <xf numFmtId="0" fontId="54" fillId="21" borderId="42" xfId="0" applyFont="1" applyFill="1" applyBorder="1"/>
    <xf numFmtId="3" fontId="54" fillId="21" borderId="42" xfId="0" applyNumberFormat="1" applyFont="1" applyFill="1" applyBorder="1"/>
    <xf numFmtId="0" fontId="54" fillId="21" borderId="45" xfId="0" applyFont="1" applyFill="1" applyBorder="1"/>
    <xf numFmtId="3" fontId="54" fillId="21" borderId="45" xfId="0" applyNumberFormat="1" applyFont="1" applyFill="1" applyBorder="1"/>
    <xf numFmtId="4" fontId="54" fillId="21" borderId="12" xfId="0" applyNumberFormat="1" applyFont="1" applyFill="1" applyBorder="1" applyAlignment="1">
      <alignment wrapText="1" readingOrder="1"/>
    </xf>
    <xf numFmtId="0" fontId="54" fillId="0" borderId="45" xfId="0" applyFont="1" applyBorder="1" applyAlignment="1">
      <alignment wrapText="1" readingOrder="1"/>
    </xf>
    <xf numFmtId="3" fontId="54" fillId="0" borderId="0" xfId="0" applyNumberFormat="1" applyFont="1"/>
    <xf numFmtId="4" fontId="54" fillId="0" borderId="45" xfId="0" applyNumberFormat="1" applyFont="1" applyBorder="1" applyAlignment="1">
      <alignment wrapText="1" readingOrder="1"/>
    </xf>
    <xf numFmtId="0" fontId="54" fillId="0" borderId="43" xfId="0" applyFont="1" applyBorder="1" applyAlignment="1">
      <alignment wrapText="1" readingOrder="1"/>
    </xf>
    <xf numFmtId="4" fontId="54" fillId="0" borderId="43" xfId="0" applyNumberFormat="1" applyFont="1" applyBorder="1" applyAlignment="1">
      <alignment wrapText="1" readingOrder="1"/>
    </xf>
    <xf numFmtId="0" fontId="54" fillId="0" borderId="42" xfId="0" applyFont="1" applyBorder="1" applyAlignment="1">
      <alignment wrapText="1" readingOrder="1"/>
    </xf>
    <xf numFmtId="0" fontId="54" fillId="0" borderId="42" xfId="0" applyFont="1" applyBorder="1"/>
    <xf numFmtId="3" fontId="54" fillId="0" borderId="42" xfId="0" applyNumberFormat="1" applyFont="1" applyBorder="1"/>
    <xf numFmtId="3" fontId="54" fillId="0" borderId="45" xfId="0" applyNumberFormat="1" applyFont="1" applyBorder="1"/>
    <xf numFmtId="4" fontId="54" fillId="0" borderId="12" xfId="0" applyNumberFormat="1" applyFont="1" applyBorder="1" applyAlignment="1">
      <alignment wrapText="1" readingOrder="1"/>
    </xf>
    <xf numFmtId="0" fontId="54" fillId="21" borderId="0" xfId="0" applyFont="1" applyFill="1"/>
    <xf numFmtId="0" fontId="54" fillId="21" borderId="43" xfId="0" applyFont="1" applyFill="1" applyBorder="1"/>
    <xf numFmtId="0" fontId="54" fillId="21" borderId="12" xfId="0" applyFont="1" applyFill="1" applyBorder="1"/>
    <xf numFmtId="0" fontId="54" fillId="35" borderId="0" xfId="0" applyFont="1" applyFill="1"/>
    <xf numFmtId="0" fontId="54" fillId="0" borderId="52" xfId="0" applyFont="1" applyBorder="1" applyAlignment="1">
      <alignment wrapText="1" readingOrder="1"/>
    </xf>
    <xf numFmtId="0" fontId="54" fillId="0" borderId="52" xfId="0" applyFont="1" applyBorder="1"/>
    <xf numFmtId="0" fontId="54" fillId="0" borderId="53" xfId="0" applyFont="1" applyBorder="1"/>
    <xf numFmtId="0" fontId="54" fillId="0" borderId="36" xfId="0" applyFont="1" applyBorder="1"/>
    <xf numFmtId="0" fontId="54" fillId="0" borderId="65" xfId="0" applyFont="1" applyBorder="1" applyAlignment="1">
      <alignment wrapText="1" readingOrder="1"/>
    </xf>
    <xf numFmtId="0" fontId="54" fillId="0" borderId="2" xfId="0" applyFont="1" applyBorder="1" applyAlignment="1">
      <alignment wrapText="1"/>
    </xf>
    <xf numFmtId="0" fontId="61" fillId="0" borderId="44" xfId="0" applyFont="1" applyBorder="1" applyAlignment="1">
      <alignment wrapText="1" readingOrder="1"/>
    </xf>
    <xf numFmtId="0" fontId="57" fillId="0" borderId="31" xfId="0" applyFont="1" applyBorder="1"/>
    <xf numFmtId="0" fontId="54" fillId="0" borderId="31" xfId="0" applyFont="1" applyBorder="1"/>
    <xf numFmtId="0" fontId="62" fillId="0" borderId="31" xfId="0" applyFont="1" applyBorder="1"/>
    <xf numFmtId="0" fontId="56" fillId="0" borderId="31" xfId="0" applyFont="1" applyBorder="1" applyAlignment="1">
      <alignment wrapText="1" readingOrder="1"/>
    </xf>
    <xf numFmtId="0" fontId="56" fillId="33" borderId="2" xfId="0" applyFont="1" applyFill="1" applyBorder="1" applyAlignment="1">
      <alignment wrapText="1" readingOrder="1"/>
    </xf>
    <xf numFmtId="0" fontId="56" fillId="33" borderId="15" xfId="0" applyFont="1" applyFill="1" applyBorder="1" applyAlignment="1">
      <alignment wrapText="1" readingOrder="1"/>
    </xf>
    <xf numFmtId="0" fontId="57" fillId="0" borderId="0" xfId="0" applyFont="1" applyAlignment="1">
      <alignment wrapText="1" readingOrder="1"/>
    </xf>
    <xf numFmtId="0" fontId="54" fillId="0" borderId="13" xfId="0" applyFont="1" applyBorder="1" applyAlignment="1">
      <alignment wrapText="1" readingOrder="1"/>
    </xf>
    <xf numFmtId="9" fontId="54" fillId="0" borderId="13" xfId="0" applyNumberFormat="1" applyFont="1" applyBorder="1" applyAlignment="1">
      <alignment wrapText="1" readingOrder="1"/>
    </xf>
    <xf numFmtId="0" fontId="54" fillId="0" borderId="0" xfId="0" applyFont="1" applyAlignment="1">
      <alignment wrapText="1" readingOrder="1"/>
    </xf>
    <xf numFmtId="9" fontId="54" fillId="0" borderId="0" xfId="0" applyNumberFormat="1" applyFont="1" applyAlignment="1">
      <alignment wrapText="1" readingOrder="1"/>
    </xf>
    <xf numFmtId="9" fontId="54" fillId="0" borderId="45" xfId="0" applyNumberFormat="1" applyFont="1" applyBorder="1" applyAlignment="1">
      <alignment wrapText="1" readingOrder="1"/>
    </xf>
    <xf numFmtId="9" fontId="54" fillId="0" borderId="43" xfId="0" applyNumberFormat="1" applyFont="1" applyBorder="1" applyAlignment="1">
      <alignment wrapText="1" readingOrder="1"/>
    </xf>
    <xf numFmtId="0" fontId="54" fillId="35" borderId="13" xfId="0" applyFont="1" applyFill="1" applyBorder="1" applyAlignment="1">
      <alignment wrapText="1" readingOrder="1"/>
    </xf>
    <xf numFmtId="0" fontId="61" fillId="21" borderId="45" xfId="0" applyFont="1" applyFill="1" applyBorder="1" applyAlignment="1">
      <alignment wrapText="1" readingOrder="1"/>
    </xf>
    <xf numFmtId="0" fontId="54" fillId="21" borderId="13" xfId="0" applyFont="1" applyFill="1" applyBorder="1" applyAlignment="1">
      <alignment wrapText="1" readingOrder="1"/>
    </xf>
    <xf numFmtId="3" fontId="54" fillId="0" borderId="13" xfId="0" applyNumberFormat="1" applyFont="1" applyBorder="1" applyAlignment="1">
      <alignment wrapText="1" readingOrder="1"/>
    </xf>
    <xf numFmtId="3" fontId="54" fillId="0" borderId="0" xfId="0" applyNumberFormat="1" applyFont="1" applyAlignment="1">
      <alignment wrapText="1" readingOrder="1"/>
    </xf>
    <xf numFmtId="3" fontId="54" fillId="0" borderId="45" xfId="0" applyNumberFormat="1" applyFont="1" applyBorder="1" applyAlignment="1">
      <alignment wrapText="1" readingOrder="1"/>
    </xf>
    <xf numFmtId="3" fontId="54" fillId="35" borderId="13" xfId="0" applyNumberFormat="1" applyFont="1" applyFill="1" applyBorder="1" applyAlignment="1">
      <alignment wrapText="1" readingOrder="1"/>
    </xf>
    <xf numFmtId="3" fontId="54" fillId="21" borderId="0" xfId="0" applyNumberFormat="1" applyFont="1" applyFill="1" applyAlignment="1">
      <alignment wrapText="1" readingOrder="1"/>
    </xf>
    <xf numFmtId="3" fontId="54" fillId="21" borderId="45" xfId="0" applyNumberFormat="1" applyFont="1" applyFill="1" applyBorder="1" applyAlignment="1">
      <alignment wrapText="1" readingOrder="1"/>
    </xf>
    <xf numFmtId="4" fontId="54" fillId="21" borderId="13" xfId="0" applyNumberFormat="1" applyFont="1" applyFill="1" applyBorder="1" applyAlignment="1">
      <alignment wrapText="1" readingOrder="1"/>
    </xf>
    <xf numFmtId="3" fontId="54" fillId="21" borderId="13" xfId="0" applyNumberFormat="1" applyFont="1" applyFill="1" applyBorder="1" applyAlignment="1">
      <alignment wrapText="1" readingOrder="1"/>
    </xf>
    <xf numFmtId="0" fontId="54" fillId="0" borderId="37" xfId="0" applyFont="1" applyBorder="1" applyAlignment="1">
      <alignment wrapText="1" readingOrder="1"/>
    </xf>
    <xf numFmtId="0" fontId="54" fillId="0" borderId="31" xfId="0" applyFont="1" applyBorder="1" applyAlignment="1">
      <alignment wrapText="1" readingOrder="1"/>
    </xf>
    <xf numFmtId="0" fontId="54" fillId="0" borderId="53" xfId="0" applyFont="1" applyBorder="1" applyAlignment="1">
      <alignment wrapText="1" readingOrder="1"/>
    </xf>
    <xf numFmtId="0" fontId="54" fillId="0" borderId="50" xfId="0" applyFont="1" applyBorder="1" applyAlignment="1">
      <alignment wrapText="1" readingOrder="1"/>
    </xf>
    <xf numFmtId="0" fontId="61" fillId="0" borderId="45" xfId="0" applyFont="1" applyBorder="1" applyAlignment="1">
      <alignment wrapText="1" readingOrder="1"/>
    </xf>
    <xf numFmtId="9" fontId="54" fillId="21" borderId="13" xfId="0" applyNumberFormat="1" applyFont="1" applyFill="1" applyBorder="1" applyAlignment="1">
      <alignment wrapText="1" readingOrder="1"/>
    </xf>
    <xf numFmtId="0" fontId="54" fillId="0" borderId="13" xfId="0" applyFont="1" applyBorder="1" applyAlignment="1">
      <alignment wrapText="1"/>
    </xf>
    <xf numFmtId="9" fontId="54" fillId="35" borderId="13" xfId="0" applyNumberFormat="1" applyFont="1" applyFill="1" applyBorder="1" applyAlignment="1">
      <alignment wrapText="1" readingOrder="1"/>
    </xf>
    <xf numFmtId="9" fontId="54" fillId="21" borderId="0" xfId="0" applyNumberFormat="1" applyFont="1" applyFill="1" applyAlignment="1">
      <alignment wrapText="1" readingOrder="1"/>
    </xf>
    <xf numFmtId="9" fontId="54" fillId="21" borderId="45" xfId="0" applyNumberFormat="1" applyFont="1" applyFill="1" applyBorder="1" applyAlignment="1">
      <alignment wrapText="1" readingOrder="1"/>
    </xf>
    <xf numFmtId="0" fontId="61" fillId="0" borderId="13" xfId="0" applyFont="1" applyBorder="1" applyAlignment="1">
      <alignment wrapText="1"/>
    </xf>
    <xf numFmtId="0" fontId="54" fillId="21" borderId="31" xfId="0" applyFont="1" applyFill="1" applyBorder="1" applyAlignment="1">
      <alignment wrapText="1" readingOrder="1"/>
    </xf>
    <xf numFmtId="0" fontId="54" fillId="21" borderId="37" xfId="0" applyFont="1" applyFill="1" applyBorder="1" applyAlignment="1">
      <alignment wrapText="1" readingOrder="1"/>
    </xf>
    <xf numFmtId="0" fontId="61" fillId="35" borderId="13" xfId="0" applyFont="1" applyFill="1" applyBorder="1" applyAlignment="1">
      <alignment wrapText="1" readingOrder="1"/>
    </xf>
    <xf numFmtId="0" fontId="61" fillId="21" borderId="43" xfId="0" applyFont="1" applyFill="1" applyBorder="1" applyAlignment="1">
      <alignment wrapText="1" readingOrder="1"/>
    </xf>
    <xf numFmtId="0" fontId="60" fillId="0" borderId="0" xfId="0" applyFont="1" applyAlignment="1">
      <alignment wrapText="1" readingOrder="1"/>
    </xf>
    <xf numFmtId="0" fontId="54" fillId="21" borderId="50" xfId="0" applyFont="1" applyFill="1" applyBorder="1" applyAlignment="1">
      <alignment wrapText="1" readingOrder="1"/>
    </xf>
    <xf numFmtId="0" fontId="61" fillId="0" borderId="13" xfId="0" applyFont="1" applyBorder="1" applyAlignment="1">
      <alignment wrapText="1" readingOrder="1"/>
    </xf>
    <xf numFmtId="0" fontId="61" fillId="0" borderId="0" xfId="0" applyFont="1" applyAlignment="1">
      <alignment wrapText="1" readingOrder="1"/>
    </xf>
    <xf numFmtId="0" fontId="56" fillId="0" borderId="0" xfId="0" applyFont="1" applyAlignment="1">
      <alignment textRotation="90"/>
    </xf>
    <xf numFmtId="0" fontId="54" fillId="21" borderId="53" xfId="0" applyFont="1" applyFill="1" applyBorder="1" applyAlignment="1">
      <alignment wrapText="1" readingOrder="1"/>
    </xf>
    <xf numFmtId="0" fontId="62" fillId="0" borderId="0" xfId="0" applyFont="1" applyAlignment="1">
      <alignment wrapText="1" readingOrder="1"/>
    </xf>
    <xf numFmtId="0" fontId="54" fillId="0" borderId="12" xfId="0" quotePrefix="1" applyFont="1" applyBorder="1"/>
    <xf numFmtId="0" fontId="54" fillId="21" borderId="12" xfId="0" quotePrefix="1" applyFont="1" applyFill="1" applyBorder="1"/>
    <xf numFmtId="9" fontId="54" fillId="0" borderId="13" xfId="0" applyNumberFormat="1" applyFont="1" applyBorder="1" applyAlignment="1">
      <alignment horizontal="right" wrapText="1" readingOrder="1"/>
    </xf>
    <xf numFmtId="0" fontId="54" fillId="21" borderId="13" xfId="0" applyFont="1" applyFill="1" applyBorder="1" applyAlignment="1">
      <alignment horizontal="right" wrapText="1" readingOrder="1"/>
    </xf>
    <xf numFmtId="4" fontId="54" fillId="0" borderId="13" xfId="0" applyNumberFormat="1" applyFont="1" applyBorder="1" applyAlignment="1">
      <alignment horizontal="right" wrapText="1" readingOrder="1"/>
    </xf>
    <xf numFmtId="4" fontId="54" fillId="21" borderId="13" xfId="0" applyNumberFormat="1" applyFont="1" applyFill="1" applyBorder="1" applyAlignment="1">
      <alignment horizontal="right" wrapText="1" readingOrder="1"/>
    </xf>
    <xf numFmtId="0" fontId="54" fillId="0" borderId="13" xfId="0" applyFont="1" applyBorder="1" applyAlignment="1">
      <alignment horizontal="right" wrapText="1" readingOrder="1"/>
    </xf>
    <xf numFmtId="0" fontId="54" fillId="0" borderId="37" xfId="0" applyFont="1" applyBorder="1" applyAlignment="1">
      <alignment horizontal="right" wrapText="1" readingOrder="1"/>
    </xf>
    <xf numFmtId="0" fontId="54" fillId="0" borderId="13" xfId="0" quotePrefix="1" applyFont="1" applyBorder="1" applyAlignment="1">
      <alignment horizontal="right" wrapText="1" readingOrder="1"/>
    </xf>
    <xf numFmtId="0" fontId="54" fillId="21" borderId="13" xfId="0" quotePrefix="1" applyFont="1" applyFill="1" applyBorder="1" applyAlignment="1">
      <alignment horizontal="right" wrapText="1" readingOrder="1"/>
    </xf>
    <xf numFmtId="3" fontId="54" fillId="21" borderId="13" xfId="0" applyNumberFormat="1" applyFont="1" applyFill="1" applyBorder="1" applyAlignment="1">
      <alignment horizontal="right" wrapText="1" readingOrder="1"/>
    </xf>
    <xf numFmtId="9" fontId="54" fillId="21" borderId="13" xfId="0" applyNumberFormat="1" applyFont="1" applyFill="1" applyBorder="1" applyAlignment="1">
      <alignment horizontal="right" wrapText="1" readingOrder="1"/>
    </xf>
    <xf numFmtId="0" fontId="54" fillId="21" borderId="37" xfId="0" applyFont="1" applyFill="1" applyBorder="1" applyAlignment="1">
      <alignment horizontal="right" wrapText="1" readingOrder="1"/>
    </xf>
    <xf numFmtId="0" fontId="54" fillId="0" borderId="0" xfId="0" applyFont="1" applyAlignment="1">
      <alignment horizontal="center" wrapText="1" readingOrder="1"/>
    </xf>
    <xf numFmtId="0" fontId="54" fillId="21" borderId="0" xfId="0" applyFont="1" applyFill="1" applyAlignment="1">
      <alignment horizontal="center" wrapText="1" readingOrder="1"/>
    </xf>
    <xf numFmtId="0" fontId="54" fillId="0" borderId="31" xfId="0" applyFont="1" applyBorder="1" applyAlignment="1">
      <alignment horizontal="center" wrapText="1" readingOrder="1"/>
    </xf>
    <xf numFmtId="0" fontId="54" fillId="21" borderId="31" xfId="0" applyFont="1" applyFill="1" applyBorder="1" applyAlignment="1">
      <alignment horizontal="center" wrapText="1" readingOrder="1"/>
    </xf>
    <xf numFmtId="0" fontId="56" fillId="33" borderId="2" xfId="0" applyFont="1" applyFill="1" applyBorder="1" applyAlignment="1">
      <alignment horizontal="center" wrapText="1" readingOrder="1"/>
    </xf>
    <xf numFmtId="0" fontId="56" fillId="33" borderId="2" xfId="0" applyFont="1" applyFill="1" applyBorder="1" applyAlignment="1">
      <alignment horizontal="right" wrapText="1" readingOrder="1"/>
    </xf>
    <xf numFmtId="0" fontId="54" fillId="0" borderId="42" xfId="0" applyFont="1" applyBorder="1" applyAlignment="1">
      <alignment horizontal="center" wrapText="1" readingOrder="1"/>
    </xf>
    <xf numFmtId="0" fontId="54" fillId="21" borderId="42" xfId="0" applyFont="1" applyFill="1" applyBorder="1" applyAlignment="1">
      <alignment horizontal="center" wrapText="1" readingOrder="1"/>
    </xf>
    <xf numFmtId="0" fontId="54" fillId="0" borderId="52" xfId="0" applyFont="1" applyBorder="1" applyAlignment="1">
      <alignment horizontal="center" wrapText="1" readingOrder="1"/>
    </xf>
    <xf numFmtId="0" fontId="54" fillId="21" borderId="52" xfId="0" applyFont="1" applyFill="1" applyBorder="1" applyAlignment="1">
      <alignment horizontal="center" wrapText="1" readingOrder="1"/>
    </xf>
    <xf numFmtId="166" fontId="34" fillId="0" borderId="12" xfId="0" applyNumberFormat="1" applyFont="1" applyBorder="1" applyAlignment="1">
      <alignment horizontal="right"/>
    </xf>
    <xf numFmtId="166" fontId="34" fillId="13" borderId="12" xfId="0" applyNumberFormat="1" applyFont="1" applyFill="1" applyBorder="1" applyAlignment="1">
      <alignment horizontal="right"/>
    </xf>
    <xf numFmtId="166" fontId="34" fillId="0" borderId="12" xfId="0" applyNumberFormat="1" applyFont="1" applyBorder="1" applyAlignment="1">
      <alignment horizontal="right" vertical="center"/>
    </xf>
    <xf numFmtId="166" fontId="29" fillId="13" borderId="12" xfId="0" applyNumberFormat="1" applyFont="1" applyFill="1" applyBorder="1" applyAlignment="1">
      <alignment horizontal="right"/>
    </xf>
    <xf numFmtId="166" fontId="11" fillId="0" borderId="13" xfId="0" applyNumberFormat="1" applyFont="1" applyBorder="1" applyAlignment="1">
      <alignment horizontal="right" vertical="center" wrapText="1"/>
    </xf>
    <xf numFmtId="166" fontId="11" fillId="13" borderId="13" xfId="0" applyNumberFormat="1" applyFont="1" applyFill="1" applyBorder="1" applyAlignment="1">
      <alignment horizontal="right"/>
    </xf>
    <xf numFmtId="166" fontId="11" fillId="13" borderId="13" xfId="3" applyNumberFormat="1" applyFont="1" applyFill="1" applyBorder="1" applyAlignment="1">
      <alignment horizontal="right" vertical="center"/>
    </xf>
    <xf numFmtId="166" fontId="11" fillId="0" borderId="13" xfId="0" applyNumberFormat="1" applyFont="1" applyBorder="1" applyAlignment="1">
      <alignment horizontal="right" vertical="center"/>
    </xf>
    <xf numFmtId="166" fontId="11" fillId="0" borderId="13" xfId="3" applyNumberFormat="1" applyFont="1" applyFill="1" applyBorder="1" applyAlignment="1">
      <alignment horizontal="right" vertical="center"/>
    </xf>
    <xf numFmtId="166" fontId="11" fillId="13" borderId="16" xfId="3" applyNumberFormat="1" applyFont="1" applyFill="1" applyBorder="1" applyAlignment="1">
      <alignment horizontal="right"/>
    </xf>
    <xf numFmtId="166" fontId="11" fillId="13" borderId="13" xfId="0" quotePrefix="1" applyNumberFormat="1" applyFont="1" applyFill="1" applyBorder="1" applyAlignment="1">
      <alignment horizontal="right"/>
    </xf>
    <xf numFmtId="166" fontId="11" fillId="0" borderId="13" xfId="3" quotePrefix="1" applyNumberFormat="1" applyFont="1" applyFill="1" applyBorder="1" applyAlignment="1">
      <alignment horizontal="right" vertical="center"/>
    </xf>
    <xf numFmtId="166" fontId="11" fillId="13" borderId="16" xfId="3" quotePrefix="1" applyNumberFormat="1" applyFont="1" applyFill="1" applyBorder="1" applyAlignment="1">
      <alignment horizontal="right"/>
    </xf>
    <xf numFmtId="0" fontId="25" fillId="3" borderId="3" xfId="0" applyFont="1" applyFill="1" applyBorder="1" applyAlignment="1">
      <alignment vertical="center"/>
    </xf>
    <xf numFmtId="0" fontId="25" fillId="3" borderId="0" xfId="0" applyFont="1" applyFill="1" applyAlignment="1">
      <alignment vertical="center"/>
    </xf>
    <xf numFmtId="0" fontId="25" fillId="12" borderId="3" xfId="2" applyFont="1" applyFill="1" applyBorder="1" applyAlignment="1">
      <alignment horizontal="left" vertical="center"/>
    </xf>
    <xf numFmtId="0" fontId="25" fillId="12" borderId="0" xfId="2" applyFont="1" applyFill="1" applyBorder="1" applyAlignment="1">
      <alignment horizontal="center" vertical="center"/>
    </xf>
    <xf numFmtId="0" fontId="25" fillId="12" borderId="0" xfId="2" applyFont="1" applyFill="1" applyBorder="1" applyAlignment="1">
      <alignment horizontal="left" vertical="center"/>
    </xf>
    <xf numFmtId="0" fontId="25" fillId="3" borderId="3" xfId="2" applyFont="1" applyFill="1" applyBorder="1" applyAlignment="1">
      <alignment horizontal="left" vertical="center"/>
    </xf>
    <xf numFmtId="0" fontId="25" fillId="3" borderId="0" xfId="2" applyFont="1" applyFill="1" applyBorder="1" applyAlignment="1">
      <alignment horizontal="center" vertical="center"/>
    </xf>
    <xf numFmtId="0" fontId="25" fillId="3" borderId="0" xfId="2" applyFont="1" applyFill="1" applyBorder="1" applyAlignment="1">
      <alignment horizontal="left" vertical="center"/>
    </xf>
    <xf numFmtId="0" fontId="17" fillId="5" borderId="0" xfId="0" applyFont="1" applyFill="1" applyAlignment="1">
      <alignment horizontal="left" vertical="center"/>
    </xf>
    <xf numFmtId="0" fontId="17" fillId="13" borderId="0" xfId="0" applyFont="1" applyFill="1" applyAlignment="1">
      <alignment horizontal="left" vertical="center"/>
    </xf>
    <xf numFmtId="0" fontId="11" fillId="10" borderId="0" xfId="3" quotePrefix="1" applyFont="1" applyBorder="1" applyAlignment="1">
      <alignment horizontal="left" vertical="center"/>
    </xf>
    <xf numFmtId="0" fontId="17" fillId="10" borderId="0" xfId="3" quotePrefix="1" applyFont="1" applyBorder="1" applyAlignment="1">
      <alignment vertical="center"/>
    </xf>
    <xf numFmtId="43" fontId="27" fillId="5" borderId="27" xfId="1" applyFont="1" applyFill="1" applyBorder="1" applyAlignment="1">
      <alignment horizontal="right" vertical="center" wrapText="1"/>
    </xf>
    <xf numFmtId="9" fontId="27" fillId="0" borderId="13" xfId="0" applyNumberFormat="1" applyFont="1" applyBorder="1" applyAlignment="1">
      <alignment horizontal="right" vertical="center" wrapText="1"/>
    </xf>
    <xf numFmtId="9" fontId="27" fillId="13" borderId="13" xfId="0" applyNumberFormat="1" applyFont="1" applyFill="1" applyBorder="1" applyAlignment="1">
      <alignment horizontal="right" vertical="center"/>
    </xf>
    <xf numFmtId="9" fontId="11" fillId="10" borderId="13" xfId="3" applyNumberFormat="1" applyFont="1" applyBorder="1" applyAlignment="1">
      <alignment horizontal="right" vertical="center"/>
    </xf>
    <xf numFmtId="43" fontId="25" fillId="20" borderId="13" xfId="1" applyFont="1" applyFill="1" applyBorder="1" applyAlignment="1">
      <alignment horizontal="right" vertical="center"/>
    </xf>
    <xf numFmtId="9" fontId="25" fillId="20" borderId="13" xfId="6" applyNumberFormat="1" applyFont="1" applyBorder="1" applyAlignment="1">
      <alignment horizontal="right" vertical="center"/>
    </xf>
    <xf numFmtId="43" fontId="17" fillId="10" borderId="13" xfId="1" applyFont="1" applyFill="1" applyBorder="1" applyAlignment="1">
      <alignment horizontal="right" vertical="center"/>
    </xf>
    <xf numFmtId="9" fontId="17" fillId="10" borderId="13" xfId="3" applyNumberFormat="1" applyFont="1" applyBorder="1" applyAlignment="1">
      <alignment horizontal="right" vertical="center"/>
    </xf>
    <xf numFmtId="9" fontId="22" fillId="12" borderId="13" xfId="0" applyNumberFormat="1" applyFont="1" applyFill="1" applyBorder="1" applyAlignment="1">
      <alignment horizontal="right" vertical="center" wrapText="1"/>
    </xf>
    <xf numFmtId="0" fontId="11" fillId="12" borderId="0" xfId="3" quotePrefix="1" applyFont="1" applyFill="1" applyBorder="1" applyAlignment="1">
      <alignment vertical="center"/>
    </xf>
    <xf numFmtId="168" fontId="11" fillId="12" borderId="13" xfId="1" applyNumberFormat="1" applyFont="1" applyFill="1" applyBorder="1" applyAlignment="1">
      <alignment horizontal="right" vertical="center"/>
    </xf>
    <xf numFmtId="43" fontId="11" fillId="12" borderId="13" xfId="1" applyFont="1" applyFill="1" applyBorder="1" applyAlignment="1">
      <alignment horizontal="right" vertical="center"/>
    </xf>
    <xf numFmtId="168" fontId="11" fillId="0" borderId="13" xfId="1" applyNumberFormat="1" applyFont="1" applyFill="1" applyBorder="1" applyAlignment="1">
      <alignment horizontal="right" vertical="center"/>
    </xf>
    <xf numFmtId="43" fontId="11" fillId="0" borderId="13" xfId="1" applyFont="1" applyFill="1" applyBorder="1" applyAlignment="1">
      <alignment horizontal="right" vertical="center"/>
    </xf>
    <xf numFmtId="9" fontId="22" fillId="12" borderId="16" xfId="0" applyNumberFormat="1" applyFont="1" applyFill="1" applyBorder="1" applyAlignment="1">
      <alignment horizontal="right" vertical="center" wrapText="1"/>
    </xf>
    <xf numFmtId="2" fontId="22" fillId="5" borderId="35" xfId="0" applyNumberFormat="1" applyFont="1" applyFill="1" applyBorder="1" applyAlignment="1">
      <alignment horizontal="right" vertical="center" wrapText="1"/>
    </xf>
    <xf numFmtId="3" fontId="11" fillId="5" borderId="3" xfId="0" applyNumberFormat="1" applyFont="1" applyFill="1" applyBorder="1" applyAlignment="1">
      <alignment horizontal="right" vertical="center" wrapText="1"/>
    </xf>
    <xf numFmtId="3" fontId="17" fillId="10" borderId="27" xfId="3" applyNumberFormat="1" applyFont="1" applyBorder="1" applyAlignment="1">
      <alignment horizontal="right" vertical="center" wrapText="1"/>
    </xf>
    <xf numFmtId="3" fontId="17" fillId="12" borderId="55" xfId="0" applyNumberFormat="1" applyFont="1" applyFill="1" applyBorder="1" applyAlignment="1">
      <alignment horizontal="right"/>
    </xf>
    <xf numFmtId="9" fontId="17" fillId="12" borderId="55" xfId="0" quotePrefix="1" applyNumberFormat="1" applyFont="1" applyFill="1" applyBorder="1" applyAlignment="1">
      <alignment horizontal="right"/>
    </xf>
    <xf numFmtId="2" fontId="27" fillId="12" borderId="55" xfId="0" applyNumberFormat="1" applyFont="1" applyFill="1" applyBorder="1" applyAlignment="1">
      <alignment horizontal="right"/>
    </xf>
    <xf numFmtId="9" fontId="17" fillId="13" borderId="55" xfId="0" applyNumberFormat="1" applyFont="1" applyFill="1" applyBorder="1" applyAlignment="1">
      <alignment horizontal="right"/>
    </xf>
    <xf numFmtId="166" fontId="17" fillId="12" borderId="55" xfId="0" applyNumberFormat="1" applyFont="1" applyFill="1" applyBorder="1" applyAlignment="1">
      <alignment horizontal="right"/>
    </xf>
    <xf numFmtId="0" fontId="51" fillId="3" borderId="0" xfId="0" applyFont="1" applyFill="1"/>
    <xf numFmtId="3" fontId="22" fillId="13" borderId="45" xfId="0" applyNumberFormat="1" applyFont="1" applyFill="1" applyBorder="1" applyAlignment="1">
      <alignment horizontal="right" vertical="center" wrapText="1"/>
    </xf>
    <xf numFmtId="3" fontId="11" fillId="5" borderId="42" xfId="0" applyNumberFormat="1" applyFont="1" applyFill="1" applyBorder="1" applyAlignment="1">
      <alignment horizontal="right" vertical="center" wrapText="1"/>
    </xf>
    <xf numFmtId="3" fontId="11" fillId="5" borderId="45" xfId="0" applyNumberFormat="1" applyFont="1" applyFill="1" applyBorder="1" applyAlignment="1">
      <alignment horizontal="right" vertical="center" wrapText="1"/>
    </xf>
    <xf numFmtId="3" fontId="11" fillId="13" borderId="45" xfId="0" applyNumberFormat="1" applyFont="1" applyFill="1" applyBorder="1" applyAlignment="1">
      <alignment horizontal="right" vertical="center"/>
    </xf>
    <xf numFmtId="3" fontId="11" fillId="13" borderId="42" xfId="3" applyNumberFormat="1" applyFont="1" applyFill="1" applyBorder="1" applyAlignment="1">
      <alignment horizontal="right" vertical="center" wrapText="1"/>
    </xf>
    <xf numFmtId="1" fontId="11" fillId="0" borderId="42" xfId="0" applyNumberFormat="1" applyFont="1" applyBorder="1" applyAlignment="1">
      <alignment horizontal="right" vertical="center"/>
    </xf>
    <xf numFmtId="1" fontId="22" fillId="0" borderId="45" xfId="0" applyNumberFormat="1" applyFont="1" applyBorder="1" applyAlignment="1">
      <alignment horizontal="right" vertical="center" wrapText="1" readingOrder="1"/>
    </xf>
    <xf numFmtId="0" fontId="22" fillId="12" borderId="31" xfId="0" applyFont="1" applyFill="1" applyBorder="1" applyAlignment="1">
      <alignment horizontal="left" vertical="center" wrapText="1" readingOrder="1"/>
    </xf>
    <xf numFmtId="0" fontId="22" fillId="12" borderId="37" xfId="0" applyFont="1" applyFill="1" applyBorder="1" applyAlignment="1">
      <alignment horizontal="center" vertical="center" wrapText="1" readingOrder="1"/>
    </xf>
    <xf numFmtId="1" fontId="22" fillId="12" borderId="16" xfId="0" applyNumberFormat="1" applyFont="1" applyFill="1" applyBorder="1" applyAlignment="1">
      <alignment horizontal="right" vertical="center" wrapText="1" readingOrder="1"/>
    </xf>
    <xf numFmtId="1" fontId="22" fillId="12" borderId="50" xfId="0" applyNumberFormat="1" applyFont="1" applyFill="1" applyBorder="1" applyAlignment="1">
      <alignment horizontal="right" vertical="center" wrapText="1" readingOrder="1"/>
    </xf>
    <xf numFmtId="3" fontId="22" fillId="0" borderId="13" xfId="0" applyNumberFormat="1" applyFont="1" applyBorder="1" applyAlignment="1">
      <alignment horizontal="right" vertical="center" wrapText="1" readingOrder="1"/>
    </xf>
    <xf numFmtId="0" fontId="9" fillId="15" borderId="0" xfId="2" applyFont="1" applyFill="1"/>
    <xf numFmtId="0" fontId="9" fillId="38" borderId="0" xfId="2" applyFont="1" applyFill="1" applyAlignment="1">
      <alignment vertical="center"/>
    </xf>
    <xf numFmtId="0" fontId="27" fillId="13" borderId="27" xfId="0" applyFont="1" applyFill="1" applyBorder="1" applyAlignment="1">
      <alignment horizontal="center" vertical="center" wrapText="1"/>
    </xf>
    <xf numFmtId="0" fontId="22" fillId="13" borderId="13" xfId="0" applyFont="1" applyFill="1" applyBorder="1" applyAlignment="1">
      <alignment horizontal="center" vertical="center" wrapText="1"/>
    </xf>
    <xf numFmtId="0" fontId="22" fillId="13" borderId="90" xfId="0" applyFont="1" applyFill="1" applyBorder="1" applyAlignment="1">
      <alignment vertical="center" wrapText="1"/>
    </xf>
    <xf numFmtId="0" fontId="22" fillId="13" borderId="16" xfId="0" applyFont="1" applyFill="1" applyBorder="1" applyAlignment="1">
      <alignment horizontal="center" vertical="center" wrapText="1"/>
    </xf>
    <xf numFmtId="0" fontId="22" fillId="13" borderId="101" xfId="0" applyFont="1" applyFill="1" applyBorder="1" applyAlignment="1">
      <alignment vertical="center" wrapText="1"/>
    </xf>
    <xf numFmtId="0" fontId="26" fillId="39" borderId="8" xfId="0" applyFont="1" applyFill="1" applyBorder="1" applyAlignment="1">
      <alignment vertical="center" wrapText="1"/>
    </xf>
    <xf numFmtId="0" fontId="17" fillId="36" borderId="8" xfId="8" applyFont="1" applyBorder="1" applyAlignment="1">
      <alignment vertical="center" wrapText="1"/>
    </xf>
    <xf numFmtId="0" fontId="17" fillId="36" borderId="10" xfId="8" applyFont="1" applyBorder="1" applyAlignment="1">
      <alignment horizontal="center" vertical="center" wrapText="1"/>
    </xf>
    <xf numFmtId="0" fontId="25" fillId="39" borderId="10" xfId="0" applyFont="1" applyFill="1" applyBorder="1" applyAlignment="1">
      <alignment horizontal="center" vertical="center" wrapText="1"/>
    </xf>
    <xf numFmtId="164" fontId="0" fillId="0" borderId="0" xfId="0" applyNumberFormat="1"/>
    <xf numFmtId="166" fontId="11" fillId="0" borderId="71" xfId="3" applyNumberFormat="1" applyFont="1" applyFill="1" applyBorder="1" applyAlignment="1">
      <alignment horizontal="center" vertical="center" wrapText="1" readingOrder="1"/>
    </xf>
    <xf numFmtId="166" fontId="11" fillId="13" borderId="13" xfId="0" applyNumberFormat="1" applyFont="1" applyFill="1" applyBorder="1" applyAlignment="1">
      <alignment horizontal="center" vertical="center"/>
    </xf>
    <xf numFmtId="166" fontId="11" fillId="0" borderId="13" xfId="0" applyNumberFormat="1" applyFont="1" applyBorder="1" applyAlignment="1">
      <alignment horizontal="center" vertical="center"/>
    </xf>
    <xf numFmtId="166" fontId="11" fillId="0" borderId="16" xfId="0" applyNumberFormat="1" applyFont="1" applyBorder="1" applyAlignment="1">
      <alignment horizontal="center" vertical="center"/>
    </xf>
    <xf numFmtId="0" fontId="11" fillId="0" borderId="12" xfId="3" applyFont="1" applyFill="1" applyBorder="1" applyAlignment="1">
      <alignment horizontal="right" vertical="center" wrapText="1" readingOrder="1"/>
    </xf>
    <xf numFmtId="0" fontId="11" fillId="13" borderId="44" xfId="0" applyFont="1" applyFill="1" applyBorder="1" applyAlignment="1">
      <alignment horizontal="right" vertical="center"/>
    </xf>
    <xf numFmtId="0" fontId="11" fillId="13" borderId="44" xfId="3" applyFont="1" applyFill="1" applyBorder="1" applyAlignment="1">
      <alignment horizontal="right" vertical="center" wrapText="1" readingOrder="1"/>
    </xf>
    <xf numFmtId="0" fontId="11" fillId="13" borderId="15" xfId="3" applyFont="1" applyFill="1" applyBorder="1" applyAlignment="1">
      <alignment horizontal="right" vertical="center" wrapText="1" readingOrder="1"/>
    </xf>
    <xf numFmtId="0" fontId="11" fillId="0" borderId="71" xfId="3" applyNumberFormat="1" applyFont="1" applyFill="1" applyBorder="1" applyAlignment="1">
      <alignment horizontal="right" vertical="center" wrapText="1" readingOrder="1"/>
    </xf>
    <xf numFmtId="166" fontId="11" fillId="0" borderId="71" xfId="3" applyNumberFormat="1" applyFont="1" applyFill="1" applyBorder="1" applyAlignment="1">
      <alignment horizontal="right" vertical="center" wrapText="1" readingOrder="1"/>
    </xf>
    <xf numFmtId="0" fontId="11" fillId="13" borderId="13" xfId="0" applyFont="1" applyFill="1" applyBorder="1" applyAlignment="1">
      <alignment horizontal="right" vertical="center"/>
    </xf>
    <xf numFmtId="166" fontId="11" fillId="13" borderId="13" xfId="0" applyNumberFormat="1" applyFont="1" applyFill="1" applyBorder="1" applyAlignment="1">
      <alignment horizontal="right" vertical="center"/>
    </xf>
    <xf numFmtId="0" fontId="11" fillId="13" borderId="3" xfId="0" applyFont="1" applyFill="1" applyBorder="1" applyAlignment="1">
      <alignment horizontal="right" vertical="center"/>
    </xf>
    <xf numFmtId="0" fontId="11" fillId="0" borderId="13" xfId="0" applyFont="1" applyBorder="1" applyAlignment="1">
      <alignment horizontal="right" vertical="center"/>
    </xf>
    <xf numFmtId="0" fontId="11" fillId="0" borderId="3" xfId="0" applyFont="1" applyBorder="1" applyAlignment="1">
      <alignment horizontal="right" vertical="center"/>
    </xf>
    <xf numFmtId="0" fontId="11" fillId="0" borderId="16" xfId="0" applyFont="1" applyBorder="1" applyAlignment="1">
      <alignment horizontal="right" vertical="center"/>
    </xf>
    <xf numFmtId="166" fontId="11" fillId="0" borderId="16" xfId="0" applyNumberFormat="1" applyFont="1" applyBorder="1" applyAlignment="1">
      <alignment horizontal="right" vertical="center"/>
    </xf>
    <xf numFmtId="0" fontId="11" fillId="0" borderId="17" xfId="0" applyFont="1" applyBorder="1" applyAlignment="1">
      <alignment horizontal="right" vertical="center"/>
    </xf>
    <xf numFmtId="0" fontId="11" fillId="0" borderId="95" xfId="3" applyNumberFormat="1" applyFont="1" applyFill="1" applyBorder="1" applyAlignment="1">
      <alignment horizontal="right" vertical="center" wrapText="1" readingOrder="1"/>
    </xf>
    <xf numFmtId="0" fontId="11" fillId="0" borderId="58" xfId="3" applyFont="1" applyFill="1" applyBorder="1" applyAlignment="1">
      <alignment horizontal="right" vertical="center" wrapText="1" readingOrder="1"/>
    </xf>
    <xf numFmtId="0" fontId="11" fillId="0" borderId="71" xfId="3" applyFont="1" applyFill="1" applyBorder="1" applyAlignment="1">
      <alignment horizontal="right" vertical="center" wrapText="1"/>
    </xf>
    <xf numFmtId="0" fontId="11" fillId="0" borderId="43" xfId="0" applyFont="1" applyBorder="1" applyAlignment="1">
      <alignment horizontal="right" vertical="center"/>
    </xf>
    <xf numFmtId="9" fontId="11" fillId="13" borderId="13" xfId="0" applyNumberFormat="1" applyFont="1" applyFill="1" applyBorder="1" applyAlignment="1">
      <alignment horizontal="right" vertical="center"/>
    </xf>
    <xf numFmtId="0" fontId="11" fillId="0" borderId="74" xfId="3" applyNumberFormat="1" applyFont="1" applyFill="1" applyBorder="1" applyAlignment="1">
      <alignment horizontal="right" vertical="center" wrapText="1" readingOrder="1"/>
    </xf>
    <xf numFmtId="0" fontId="64" fillId="13" borderId="36" xfId="0" applyFont="1" applyFill="1" applyBorder="1" applyAlignment="1">
      <alignment horizontal="right"/>
    </xf>
    <xf numFmtId="0" fontId="28" fillId="30" borderId="14" xfId="0" applyFont="1" applyFill="1" applyBorder="1" applyAlignment="1">
      <alignment wrapText="1"/>
    </xf>
    <xf numFmtId="0" fontId="28" fillId="30" borderId="14" xfId="0" applyFont="1" applyFill="1" applyBorder="1"/>
    <xf numFmtId="3" fontId="28" fillId="29" borderId="14" xfId="0" applyNumberFormat="1" applyFont="1" applyFill="1" applyBorder="1" applyAlignment="1">
      <alignment wrapText="1"/>
    </xf>
    <xf numFmtId="3" fontId="28" fillId="29" borderId="3" xfId="0" applyNumberFormat="1" applyFont="1" applyFill="1" applyBorder="1" applyAlignment="1">
      <alignment wrapText="1"/>
    </xf>
    <xf numFmtId="0" fontId="28" fillId="24" borderId="3" xfId="0" applyFont="1" applyFill="1" applyBorder="1" applyAlignment="1">
      <alignment wrapText="1"/>
    </xf>
    <xf numFmtId="0" fontId="29" fillId="24" borderId="14" xfId="0" applyFont="1" applyFill="1" applyBorder="1" applyAlignment="1">
      <alignment wrapText="1"/>
    </xf>
    <xf numFmtId="0" fontId="29" fillId="24" borderId="14" xfId="0" applyFont="1" applyFill="1" applyBorder="1"/>
    <xf numFmtId="0" fontId="29" fillId="30" borderId="14" xfId="0" applyFont="1" applyFill="1" applyBorder="1" applyAlignment="1">
      <alignment wrapText="1"/>
    </xf>
    <xf numFmtId="0" fontId="29" fillId="30" borderId="14" xfId="0" applyFont="1" applyFill="1" applyBorder="1"/>
    <xf numFmtId="0" fontId="29" fillId="29" borderId="90" xfId="0" applyFont="1" applyFill="1" applyBorder="1" applyAlignment="1">
      <alignment wrapText="1"/>
    </xf>
    <xf numFmtId="0" fontId="30" fillId="29" borderId="16" xfId="0" applyFont="1" applyFill="1" applyBorder="1" applyAlignment="1">
      <alignment wrapText="1"/>
    </xf>
    <xf numFmtId="9" fontId="28" fillId="29" borderId="3" xfId="0" applyNumberFormat="1" applyFont="1" applyFill="1" applyBorder="1" applyAlignment="1">
      <alignment wrapText="1"/>
    </xf>
    <xf numFmtId="0" fontId="28" fillId="29" borderId="3" xfId="0" applyFont="1" applyFill="1" applyBorder="1" applyAlignment="1">
      <alignment wrapText="1"/>
    </xf>
    <xf numFmtId="0" fontId="29" fillId="30" borderId="28" xfId="0" applyFont="1" applyFill="1" applyBorder="1" applyAlignment="1">
      <alignment wrapText="1"/>
    </xf>
    <xf numFmtId="0" fontId="29" fillId="30" borderId="27" xfId="0" applyFont="1" applyFill="1" applyBorder="1"/>
    <xf numFmtId="0" fontId="29" fillId="24" borderId="28" xfId="0" applyFont="1" applyFill="1" applyBorder="1" applyAlignment="1">
      <alignment wrapText="1"/>
    </xf>
    <xf numFmtId="9" fontId="28" fillId="29" borderId="14" xfId="0" applyNumberFormat="1" applyFont="1" applyFill="1" applyBorder="1" applyAlignment="1">
      <alignment wrapText="1"/>
    </xf>
    <xf numFmtId="0" fontId="28" fillId="30" borderId="15" xfId="0" applyFont="1" applyFill="1" applyBorder="1" applyAlignment="1">
      <alignment wrapText="1"/>
    </xf>
    <xf numFmtId="0" fontId="29" fillId="30" borderId="6" xfId="0" applyFont="1" applyFill="1" applyBorder="1" applyAlignment="1">
      <alignment wrapText="1"/>
    </xf>
    <xf numFmtId="0" fontId="28" fillId="28" borderId="14" xfId="0" applyFont="1" applyFill="1" applyBorder="1" applyAlignment="1">
      <alignment wrapText="1"/>
    </xf>
    <xf numFmtId="0" fontId="28" fillId="28" borderId="10" xfId="0" applyFont="1" applyFill="1" applyBorder="1" applyAlignment="1">
      <alignment wrapText="1"/>
    </xf>
    <xf numFmtId="0" fontId="28" fillId="29" borderId="13" xfId="0" applyFont="1" applyFill="1" applyBorder="1" applyAlignment="1">
      <alignment wrapText="1"/>
    </xf>
    <xf numFmtId="0" fontId="28" fillId="29" borderId="14" xfId="0" applyFont="1" applyFill="1" applyBorder="1" applyAlignment="1">
      <alignment wrapText="1"/>
    </xf>
    <xf numFmtId="0" fontId="11" fillId="5" borderId="12" xfId="3" applyFont="1" applyFill="1" applyBorder="1" applyAlignment="1">
      <alignment vertical="center" wrapText="1"/>
    </xf>
    <xf numFmtId="0" fontId="11" fillId="40" borderId="12" xfId="3" applyFont="1" applyFill="1" applyBorder="1" applyAlignment="1">
      <alignment vertical="center" wrapText="1"/>
    </xf>
    <xf numFmtId="0" fontId="25" fillId="20" borderId="100" xfId="6" applyFont="1" applyBorder="1" applyAlignment="1">
      <alignment vertical="center"/>
    </xf>
    <xf numFmtId="0" fontId="11" fillId="12" borderId="2" xfId="0" quotePrefix="1" applyFont="1" applyFill="1" applyBorder="1" applyAlignment="1">
      <alignment vertical="center"/>
    </xf>
    <xf numFmtId="43" fontId="11" fillId="0" borderId="13" xfId="1" applyFont="1" applyBorder="1" applyAlignment="1">
      <alignment vertical="center"/>
    </xf>
    <xf numFmtId="9" fontId="11" fillId="0" borderId="13" xfId="5" applyFont="1" applyBorder="1" applyAlignment="1">
      <alignment vertical="center"/>
    </xf>
    <xf numFmtId="168" fontId="17" fillId="12" borderId="13" xfId="1" applyNumberFormat="1" applyFont="1" applyFill="1" applyBorder="1" applyAlignment="1">
      <alignment vertical="center"/>
    </xf>
    <xf numFmtId="168" fontId="11" fillId="0" borderId="13" xfId="1" applyNumberFormat="1" applyFont="1" applyBorder="1" applyAlignment="1">
      <alignment vertical="center"/>
    </xf>
    <xf numFmtId="168" fontId="11" fillId="12" borderId="13" xfId="1" applyNumberFormat="1" applyFont="1" applyFill="1" applyBorder="1" applyAlignment="1">
      <alignment vertical="center"/>
    </xf>
    <xf numFmtId="43" fontId="11" fillId="12" borderId="13" xfId="1" applyFont="1" applyFill="1" applyBorder="1" applyAlignment="1">
      <alignment vertical="center"/>
    </xf>
    <xf numFmtId="168" fontId="11" fillId="12" borderId="16" xfId="1" applyNumberFormat="1" applyFont="1" applyFill="1" applyBorder="1" applyAlignment="1">
      <alignment vertical="center"/>
    </xf>
    <xf numFmtId="43" fontId="11" fillId="12" borderId="16" xfId="1" applyFont="1" applyFill="1" applyBorder="1" applyAlignment="1">
      <alignment vertical="center"/>
    </xf>
    <xf numFmtId="3" fontId="22" fillId="13" borderId="13" xfId="0" applyNumberFormat="1" applyFont="1" applyFill="1" applyBorder="1" applyAlignment="1">
      <alignment horizontal="center" vertical="center" wrapText="1"/>
    </xf>
    <xf numFmtId="0" fontId="25" fillId="39" borderId="64" xfId="0" applyFont="1" applyFill="1" applyBorder="1" applyAlignment="1">
      <alignment horizontal="center" vertical="center" wrapText="1"/>
    </xf>
    <xf numFmtId="0" fontId="22" fillId="13" borderId="65" xfId="0" applyFont="1" applyFill="1" applyBorder="1" applyAlignment="1">
      <alignment horizontal="center" vertical="center" wrapText="1"/>
    </xf>
    <xf numFmtId="4" fontId="22" fillId="13" borderId="45" xfId="0" applyNumberFormat="1" applyFont="1" applyFill="1" applyBorder="1" applyAlignment="1">
      <alignment horizontal="center" vertical="center" wrapText="1"/>
    </xf>
    <xf numFmtId="0" fontId="27" fillId="13" borderId="54" xfId="0" applyFont="1" applyFill="1" applyBorder="1" applyAlignment="1">
      <alignment horizontal="center" vertical="center" wrapText="1"/>
    </xf>
    <xf numFmtId="0" fontId="17" fillId="36" borderId="64" xfId="8" applyFont="1" applyBorder="1" applyAlignment="1">
      <alignment horizontal="center" vertical="center" wrapText="1"/>
    </xf>
    <xf numFmtId="0" fontId="9" fillId="38" borderId="0" xfId="0" applyFont="1" applyFill="1" applyAlignment="1">
      <alignment vertical="center" wrapText="1"/>
    </xf>
    <xf numFmtId="0" fontId="9" fillId="38" borderId="0" xfId="0" applyFont="1" applyFill="1" applyAlignment="1">
      <alignment horizontal="center" vertical="center" wrapText="1"/>
    </xf>
    <xf numFmtId="0" fontId="27" fillId="0" borderId="90" xfId="0" applyFont="1" applyBorder="1" applyAlignment="1">
      <alignment vertical="center" wrapText="1"/>
    </xf>
    <xf numFmtId="0" fontId="22" fillId="0" borderId="13" xfId="0" applyFont="1" applyBorder="1" applyAlignment="1">
      <alignment horizontal="center" vertical="center" wrapText="1"/>
    </xf>
    <xf numFmtId="0" fontId="22" fillId="0" borderId="90" xfId="0" applyFont="1" applyBorder="1" applyAlignment="1">
      <alignment vertical="center" wrapText="1"/>
    </xf>
    <xf numFmtId="3" fontId="22" fillId="0" borderId="13" xfId="0" applyNumberFormat="1" applyFont="1" applyBorder="1" applyAlignment="1">
      <alignment horizontal="center" vertical="center" wrapText="1"/>
    </xf>
    <xf numFmtId="3" fontId="22" fillId="0" borderId="45" xfId="0" applyNumberFormat="1" applyFont="1" applyBorder="1" applyAlignment="1">
      <alignment horizontal="center" vertical="center" wrapText="1"/>
    </xf>
    <xf numFmtId="3" fontId="22" fillId="13" borderId="45" xfId="0" applyNumberFormat="1" applyFont="1" applyFill="1" applyBorder="1" applyAlignment="1">
      <alignment horizontal="center" vertical="center" wrapText="1"/>
    </xf>
    <xf numFmtId="1" fontId="22" fillId="13" borderId="13" xfId="0" applyNumberFormat="1" applyFont="1" applyFill="1" applyBorder="1" applyAlignment="1">
      <alignment horizontal="center" vertical="center" wrapText="1"/>
    </xf>
    <xf numFmtId="165" fontId="22" fillId="13" borderId="45" xfId="0" applyNumberFormat="1" applyFont="1" applyFill="1" applyBorder="1" applyAlignment="1">
      <alignment horizontal="center" vertical="center" wrapText="1"/>
    </xf>
    <xf numFmtId="166" fontId="22" fillId="0" borderId="45" xfId="0" applyNumberFormat="1" applyFont="1" applyBorder="1" applyAlignment="1">
      <alignment horizontal="center" vertical="center" wrapText="1"/>
    </xf>
    <xf numFmtId="1" fontId="22" fillId="0" borderId="45" xfId="0" applyNumberFormat="1" applyFont="1" applyBorder="1" applyAlignment="1">
      <alignment horizontal="center" vertical="center" wrapText="1"/>
    </xf>
    <xf numFmtId="166" fontId="22" fillId="0" borderId="13" xfId="0" applyNumberFormat="1" applyFont="1" applyBorder="1" applyAlignment="1">
      <alignment horizontal="center" vertical="center" wrapText="1"/>
    </xf>
    <xf numFmtId="0" fontId="22" fillId="3" borderId="90" xfId="0" applyFont="1" applyFill="1" applyBorder="1" applyAlignment="1">
      <alignment vertical="center" wrapText="1"/>
    </xf>
    <xf numFmtId="0" fontId="22" fillId="3" borderId="13" xfId="0" applyFont="1" applyFill="1" applyBorder="1" applyAlignment="1">
      <alignment horizontal="center" vertical="center" wrapText="1"/>
    </xf>
    <xf numFmtId="1" fontId="22" fillId="3" borderId="13" xfId="0" applyNumberFormat="1" applyFont="1" applyFill="1" applyBorder="1" applyAlignment="1">
      <alignment horizontal="center" vertical="center" wrapText="1"/>
    </xf>
    <xf numFmtId="3" fontId="22" fillId="3" borderId="45" xfId="0" applyNumberFormat="1" applyFont="1" applyFill="1" applyBorder="1" applyAlignment="1">
      <alignment horizontal="center" vertical="center" wrapText="1"/>
    </xf>
    <xf numFmtId="9" fontId="11" fillId="13" borderId="45" xfId="5" quotePrefix="1" applyFont="1" applyFill="1" applyBorder="1" applyAlignment="1">
      <alignment horizontal="right" vertical="center"/>
    </xf>
    <xf numFmtId="9" fontId="11" fillId="0" borderId="45" xfId="5" quotePrefix="1" applyFont="1" applyBorder="1" applyAlignment="1">
      <alignment horizontal="right" vertical="center"/>
    </xf>
    <xf numFmtId="3" fontId="11" fillId="0" borderId="0" xfId="0" applyNumberFormat="1" applyFont="1" applyAlignment="1">
      <alignment horizontal="right" vertical="center"/>
    </xf>
    <xf numFmtId="168" fontId="11" fillId="13" borderId="43" xfId="1" applyNumberFormat="1" applyFont="1" applyFill="1" applyBorder="1" applyAlignment="1">
      <alignment horizontal="right" vertical="center"/>
    </xf>
    <xf numFmtId="0" fontId="54" fillId="30" borderId="14" xfId="0" applyFont="1" applyFill="1" applyBorder="1"/>
    <xf numFmtId="0" fontId="29" fillId="0" borderId="16" xfId="0" applyFont="1" applyBorder="1"/>
    <xf numFmtId="0" fontId="28" fillId="29" borderId="15" xfId="0" applyFont="1" applyFill="1" applyBorder="1" applyAlignment="1">
      <alignment wrapText="1"/>
    </xf>
    <xf numFmtId="0" fontId="29" fillId="0" borderId="15" xfId="0" applyFont="1" applyBorder="1"/>
    <xf numFmtId="0" fontId="28" fillId="29" borderId="16" xfId="0" applyFont="1" applyFill="1" applyBorder="1" applyAlignment="1">
      <alignment wrapText="1"/>
    </xf>
    <xf numFmtId="0" fontId="29" fillId="24" borderId="8" xfId="0" applyFont="1" applyFill="1" applyBorder="1" applyAlignment="1">
      <alignment wrapText="1"/>
    </xf>
    <xf numFmtId="3" fontId="28" fillId="29" borderId="8" xfId="0" applyNumberFormat="1" applyFont="1" applyFill="1" applyBorder="1" applyAlignment="1">
      <alignment wrapText="1"/>
    </xf>
    <xf numFmtId="0" fontId="28" fillId="31" borderId="8" xfId="0" applyFont="1" applyFill="1" applyBorder="1" applyAlignment="1">
      <alignment wrapText="1"/>
    </xf>
    <xf numFmtId="0" fontId="28" fillId="31" borderId="8" xfId="0" applyFont="1" applyFill="1" applyBorder="1"/>
    <xf numFmtId="0" fontId="28" fillId="31" borderId="10" xfId="0" applyFont="1" applyFill="1" applyBorder="1" applyAlignment="1">
      <alignment wrapText="1"/>
    </xf>
    <xf numFmtId="0" fontId="29" fillId="31" borderId="8" xfId="0" applyFont="1" applyFill="1" applyBorder="1" applyAlignment="1">
      <alignment wrapText="1"/>
    </xf>
    <xf numFmtId="0" fontId="29" fillId="31" borderId="8" xfId="0" applyFont="1" applyFill="1" applyBorder="1"/>
    <xf numFmtId="0" fontId="29" fillId="32" borderId="10" xfId="0" applyFont="1" applyFill="1" applyBorder="1"/>
    <xf numFmtId="0" fontId="29" fillId="21" borderId="3" xfId="0" applyFont="1" applyFill="1" applyBorder="1"/>
    <xf numFmtId="3" fontId="54" fillId="42" borderId="14" xfId="0" applyNumberFormat="1" applyFont="1" applyFill="1" applyBorder="1" applyAlignment="1">
      <alignment wrapText="1"/>
    </xf>
    <xf numFmtId="9" fontId="54" fillId="42" borderId="14" xfId="0" applyNumberFormat="1" applyFont="1" applyFill="1" applyBorder="1" applyAlignment="1">
      <alignment wrapText="1"/>
    </xf>
    <xf numFmtId="3" fontId="54" fillId="42" borderId="14" xfId="0" applyNumberFormat="1" applyFont="1" applyFill="1" applyBorder="1"/>
    <xf numFmtId="0" fontId="61" fillId="0" borderId="10" xfId="0" applyFont="1" applyBorder="1" applyAlignment="1">
      <alignment wrapText="1"/>
    </xf>
    <xf numFmtId="3" fontId="54" fillId="0" borderId="14" xfId="0" applyNumberFormat="1" applyFont="1" applyBorder="1" applyAlignment="1">
      <alignment wrapText="1"/>
    </xf>
    <xf numFmtId="0" fontId="29" fillId="0" borderId="14" xfId="0" applyFont="1" applyBorder="1"/>
    <xf numFmtId="9" fontId="54" fillId="0" borderId="14" xfId="0" applyNumberFormat="1" applyFont="1" applyBorder="1" applyAlignment="1">
      <alignment wrapText="1"/>
    </xf>
    <xf numFmtId="3" fontId="54" fillId="0" borderId="14" xfId="0" applyNumberFormat="1" applyFont="1" applyBorder="1"/>
    <xf numFmtId="0" fontId="54" fillId="0" borderId="14" xfId="0" applyFont="1" applyBorder="1"/>
    <xf numFmtId="0" fontId="29" fillId="0" borderId="10" xfId="0" applyFont="1" applyBorder="1" applyAlignment="1">
      <alignment wrapText="1"/>
    </xf>
    <xf numFmtId="3" fontId="54" fillId="0" borderId="3" xfId="0" applyNumberFormat="1" applyFont="1" applyBorder="1" applyAlignment="1">
      <alignment wrapText="1"/>
    </xf>
    <xf numFmtId="0" fontId="29" fillId="21" borderId="14" xfId="0" applyFont="1" applyFill="1" applyBorder="1"/>
    <xf numFmtId="0" fontId="54" fillId="42" borderId="14" xfId="0" applyFont="1" applyFill="1" applyBorder="1"/>
    <xf numFmtId="0" fontId="54" fillId="42" borderId="16" xfId="0" applyFont="1" applyFill="1" applyBorder="1"/>
    <xf numFmtId="3" fontId="54" fillId="42" borderId="10" xfId="0" applyNumberFormat="1" applyFont="1" applyFill="1" applyBorder="1" applyAlignment="1">
      <alignment wrapText="1"/>
    </xf>
    <xf numFmtId="0" fontId="54" fillId="42" borderId="9" xfId="0" applyFont="1" applyFill="1" applyBorder="1" applyAlignment="1">
      <alignment wrapText="1"/>
    </xf>
    <xf numFmtId="0" fontId="54" fillId="42" borderId="6" xfId="0" applyFont="1" applyFill="1" applyBorder="1"/>
    <xf numFmtId="0" fontId="29" fillId="13" borderId="16" xfId="0" applyFont="1" applyFill="1" applyBorder="1"/>
    <xf numFmtId="0" fontId="29" fillId="21" borderId="13" xfId="0" applyFont="1" applyFill="1" applyBorder="1" applyAlignment="1">
      <alignment wrapText="1"/>
    </xf>
    <xf numFmtId="0" fontId="28" fillId="42" borderId="14" xfId="0" applyFont="1" applyFill="1" applyBorder="1" applyAlignment="1">
      <alignment wrapText="1"/>
    </xf>
    <xf numFmtId="0" fontId="29" fillId="42" borderId="14" xfId="0" applyFont="1" applyFill="1" applyBorder="1" applyAlignment="1">
      <alignment wrapText="1"/>
    </xf>
    <xf numFmtId="0" fontId="29" fillId="42" borderId="14" xfId="0" applyFont="1" applyFill="1" applyBorder="1"/>
    <xf numFmtId="0" fontId="29" fillId="13" borderId="13" xfId="0" applyFont="1" applyFill="1" applyBorder="1"/>
    <xf numFmtId="3" fontId="56" fillId="29" borderId="8" xfId="0" applyNumberFormat="1" applyFont="1" applyFill="1" applyBorder="1" applyAlignment="1">
      <alignment wrapText="1"/>
    </xf>
    <xf numFmtId="9" fontId="28" fillId="29" borderId="8" xfId="0" applyNumberFormat="1" applyFont="1" applyFill="1" applyBorder="1" applyAlignment="1">
      <alignment wrapText="1"/>
    </xf>
    <xf numFmtId="3" fontId="56" fillId="29" borderId="3" xfId="0" applyNumberFormat="1" applyFont="1" applyFill="1" applyBorder="1" applyAlignment="1">
      <alignment wrapText="1"/>
    </xf>
    <xf numFmtId="0" fontId="54" fillId="30" borderId="15" xfId="0" applyFont="1" applyFill="1" applyBorder="1" applyAlignment="1">
      <alignment wrapText="1"/>
    </xf>
    <xf numFmtId="0" fontId="54" fillId="30" borderId="12" xfId="0" applyFont="1" applyFill="1" applyBorder="1" applyAlignment="1">
      <alignment wrapText="1"/>
    </xf>
    <xf numFmtId="3" fontId="54" fillId="21" borderId="14" xfId="0" applyNumberFormat="1" applyFont="1" applyFill="1" applyBorder="1" applyAlignment="1">
      <alignment wrapText="1"/>
    </xf>
    <xf numFmtId="9" fontId="54" fillId="21" borderId="14" xfId="0" applyNumberFormat="1" applyFont="1" applyFill="1" applyBorder="1" applyAlignment="1">
      <alignment wrapText="1"/>
    </xf>
    <xf numFmtId="0" fontId="54" fillId="21" borderId="14" xfId="0" applyFont="1" applyFill="1" applyBorder="1"/>
    <xf numFmtId="0" fontId="54" fillId="42" borderId="15" xfId="0" applyFont="1" applyFill="1" applyBorder="1"/>
    <xf numFmtId="3" fontId="54" fillId="21" borderId="14" xfId="0" applyNumberFormat="1" applyFont="1" applyFill="1" applyBorder="1"/>
    <xf numFmtId="3" fontId="54" fillId="21" borderId="16" xfId="0" applyNumberFormat="1" applyFont="1" applyFill="1" applyBorder="1" applyAlignment="1">
      <alignment wrapText="1"/>
    </xf>
    <xf numFmtId="0" fontId="29" fillId="21" borderId="6" xfId="0" applyFont="1" applyFill="1" applyBorder="1" applyAlignment="1">
      <alignment wrapText="1"/>
    </xf>
    <xf numFmtId="0" fontId="29" fillId="21" borderId="14" xfId="0" applyFont="1" applyFill="1" applyBorder="1" applyAlignment="1">
      <alignment wrapText="1"/>
    </xf>
    <xf numFmtId="0" fontId="29" fillId="13" borderId="15" xfId="0" applyFont="1" applyFill="1" applyBorder="1"/>
    <xf numFmtId="3" fontId="54" fillId="21" borderId="3" xfId="0" applyNumberFormat="1" applyFont="1" applyFill="1" applyBorder="1" applyAlignment="1">
      <alignment wrapText="1"/>
    </xf>
    <xf numFmtId="0" fontId="28" fillId="21" borderId="3" xfId="0" applyFont="1" applyFill="1" applyBorder="1" applyAlignment="1">
      <alignment wrapText="1"/>
    </xf>
    <xf numFmtId="0" fontId="29" fillId="13" borderId="12" xfId="0" applyFont="1" applyFill="1" applyBorder="1"/>
    <xf numFmtId="0" fontId="61" fillId="0" borderId="16" xfId="0" applyFont="1" applyBorder="1" applyAlignment="1">
      <alignment wrapText="1"/>
    </xf>
    <xf numFmtId="3" fontId="29" fillId="0" borderId="14" xfId="0" applyNumberFormat="1" applyFont="1" applyBorder="1" applyAlignment="1">
      <alignment wrapText="1"/>
    </xf>
    <xf numFmtId="3" fontId="54" fillId="0" borderId="10" xfId="0" applyNumberFormat="1" applyFont="1" applyBorder="1" applyAlignment="1">
      <alignment wrapText="1"/>
    </xf>
    <xf numFmtId="9" fontId="54" fillId="0" borderId="9" xfId="0" applyNumberFormat="1" applyFont="1" applyBorder="1" applyAlignment="1">
      <alignment wrapText="1"/>
    </xf>
    <xf numFmtId="0" fontId="54" fillId="0" borderId="6" xfId="0" applyFont="1" applyBorder="1"/>
    <xf numFmtId="3" fontId="54" fillId="0" borderId="16" xfId="0" applyNumberFormat="1" applyFont="1" applyBorder="1" applyAlignment="1">
      <alignment wrapText="1"/>
    </xf>
    <xf numFmtId="0" fontId="54" fillId="0" borderId="14" xfId="0" applyFont="1" applyBorder="1" applyAlignment="1">
      <alignment wrapText="1"/>
    </xf>
    <xf numFmtId="9" fontId="54" fillId="0" borderId="10" xfId="0" applyNumberFormat="1" applyFont="1" applyBorder="1" applyAlignment="1">
      <alignment wrapText="1"/>
    </xf>
    <xf numFmtId="0" fontId="54" fillId="0" borderId="10" xfId="0" applyFont="1" applyBorder="1" applyAlignment="1">
      <alignment wrapText="1"/>
    </xf>
    <xf numFmtId="0" fontId="54" fillId="21" borderId="16" xfId="0" applyFont="1" applyFill="1" applyBorder="1" applyAlignment="1">
      <alignment wrapText="1"/>
    </xf>
    <xf numFmtId="3" fontId="29" fillId="21" borderId="14" xfId="0" applyNumberFormat="1" applyFont="1" applyFill="1" applyBorder="1" applyAlignment="1">
      <alignment wrapText="1"/>
    </xf>
    <xf numFmtId="0" fontId="54" fillId="21" borderId="3" xfId="0" applyFont="1" applyFill="1" applyBorder="1" applyAlignment="1">
      <alignment wrapText="1"/>
    </xf>
    <xf numFmtId="0" fontId="29" fillId="0" borderId="27" xfId="0" applyFont="1" applyBorder="1" applyAlignment="1">
      <alignment wrapText="1"/>
    </xf>
    <xf numFmtId="3" fontId="54" fillId="0" borderId="27" xfId="0" applyNumberFormat="1" applyFont="1" applyBorder="1" applyAlignment="1">
      <alignment wrapText="1"/>
    </xf>
    <xf numFmtId="0" fontId="29" fillId="21" borderId="10" xfId="0" applyFont="1" applyFill="1" applyBorder="1" applyAlignment="1">
      <alignment wrapText="1"/>
    </xf>
    <xf numFmtId="3" fontId="54" fillId="21" borderId="8" xfId="0" applyNumberFormat="1" applyFont="1" applyFill="1" applyBorder="1" applyAlignment="1">
      <alignment wrapText="1"/>
    </xf>
    <xf numFmtId="0" fontId="28" fillId="21" borderId="8" xfId="0" applyFont="1" applyFill="1" applyBorder="1" applyAlignment="1">
      <alignment wrapText="1"/>
    </xf>
    <xf numFmtId="0" fontId="29" fillId="21" borderId="8" xfId="0" applyFont="1" applyFill="1" applyBorder="1" applyAlignment="1">
      <alignment wrapText="1"/>
    </xf>
    <xf numFmtId="0" fontId="29" fillId="21" borderId="10" xfId="0" applyFont="1" applyFill="1" applyBorder="1"/>
    <xf numFmtId="0" fontId="28" fillId="0" borderId="0" xfId="4" applyFont="1" applyFill="1" applyBorder="1" applyAlignment="1">
      <alignment horizontal="left" vertical="center"/>
    </xf>
    <xf numFmtId="0" fontId="28" fillId="28" borderId="10" xfId="0" applyFont="1" applyFill="1" applyBorder="1"/>
    <xf numFmtId="0" fontId="28" fillId="24" borderId="14" xfId="0" applyFont="1" applyFill="1" applyBorder="1" applyAlignment="1">
      <alignment wrapText="1"/>
    </xf>
    <xf numFmtId="0" fontId="29" fillId="29" borderId="3" xfId="0" applyFont="1" applyFill="1" applyBorder="1" applyAlignment="1">
      <alignment wrapText="1"/>
    </xf>
    <xf numFmtId="0" fontId="30" fillId="0" borderId="14" xfId="0" applyFont="1" applyBorder="1" applyAlignment="1">
      <alignment vertical="center" wrapText="1"/>
    </xf>
    <xf numFmtId="0" fontId="30" fillId="0" borderId="27" xfId="0" applyFont="1" applyBorder="1" applyAlignment="1">
      <alignment vertical="center" wrapText="1"/>
    </xf>
    <xf numFmtId="0" fontId="30" fillId="0" borderId="11" xfId="0" applyFont="1" applyBorder="1" applyAlignment="1">
      <alignment vertical="center" wrapText="1"/>
    </xf>
    <xf numFmtId="3" fontId="56" fillId="29" borderId="14" xfId="0" applyNumberFormat="1" applyFont="1" applyFill="1" applyBorder="1" applyAlignment="1">
      <alignment wrapText="1"/>
    </xf>
    <xf numFmtId="0" fontId="54" fillId="24" borderId="3" xfId="0" applyFont="1" applyFill="1" applyBorder="1" applyAlignment="1">
      <alignment wrapText="1"/>
    </xf>
    <xf numFmtId="0" fontId="54" fillId="21" borderId="27" xfId="0" applyFont="1" applyFill="1" applyBorder="1"/>
    <xf numFmtId="0" fontId="29" fillId="21" borderId="27" xfId="0" applyFont="1" applyFill="1" applyBorder="1"/>
    <xf numFmtId="0" fontId="54" fillId="0" borderId="27" xfId="0" applyFont="1" applyBorder="1"/>
    <xf numFmtId="9" fontId="54" fillId="30" borderId="14" xfId="0" applyNumberFormat="1" applyFont="1" applyFill="1" applyBorder="1" applyAlignment="1">
      <alignment wrapText="1"/>
    </xf>
    <xf numFmtId="0" fontId="54" fillId="30" borderId="14" xfId="0" applyFont="1" applyFill="1" applyBorder="1" applyAlignment="1">
      <alignment wrapText="1"/>
    </xf>
    <xf numFmtId="0" fontId="54" fillId="30" borderId="6" xfId="0" applyFont="1" applyFill="1" applyBorder="1" applyAlignment="1">
      <alignment wrapText="1"/>
    </xf>
    <xf numFmtId="0" fontId="54" fillId="21" borderId="6" xfId="0" applyFont="1" applyFill="1" applyBorder="1" applyAlignment="1">
      <alignment wrapText="1"/>
    </xf>
    <xf numFmtId="0" fontId="54" fillId="21" borderId="14" xfId="0" applyFont="1" applyFill="1" applyBorder="1" applyAlignment="1">
      <alignment wrapText="1"/>
    </xf>
    <xf numFmtId="0" fontId="54" fillId="13" borderId="16" xfId="0" applyFont="1" applyFill="1" applyBorder="1"/>
    <xf numFmtId="0" fontId="29" fillId="21" borderId="16" xfId="0" applyFont="1" applyFill="1" applyBorder="1" applyAlignment="1">
      <alignment wrapText="1"/>
    </xf>
    <xf numFmtId="3" fontId="54" fillId="21" borderId="17" xfId="0" applyNumberFormat="1" applyFont="1" applyFill="1" applyBorder="1" applyAlignment="1">
      <alignment wrapText="1"/>
    </xf>
    <xf numFmtId="0" fontId="54" fillId="21" borderId="17" xfId="0" applyFont="1" applyFill="1" applyBorder="1" applyAlignment="1">
      <alignment wrapText="1"/>
    </xf>
    <xf numFmtId="0" fontId="54" fillId="21" borderId="8" xfId="0" applyFont="1" applyFill="1" applyBorder="1" applyAlignment="1">
      <alignment wrapText="1"/>
    </xf>
    <xf numFmtId="0" fontId="54" fillId="21" borderId="8" xfId="0" applyFont="1" applyFill="1" applyBorder="1"/>
    <xf numFmtId="0" fontId="28" fillId="29" borderId="16" xfId="0" applyFont="1" applyFill="1" applyBorder="1" applyAlignment="1">
      <alignment horizontal="right" wrapText="1"/>
    </xf>
    <xf numFmtId="0" fontId="54" fillId="42" borderId="14" xfId="0" applyFont="1" applyFill="1" applyBorder="1" applyAlignment="1">
      <alignment wrapText="1"/>
    </xf>
    <xf numFmtId="0" fontId="28" fillId="0" borderId="14" xfId="0" applyFont="1" applyBorder="1" applyAlignment="1">
      <alignment wrapText="1"/>
    </xf>
    <xf numFmtId="9" fontId="28" fillId="0" borderId="14" xfId="0" applyNumberFormat="1" applyFont="1" applyBorder="1" applyAlignment="1">
      <alignment wrapText="1"/>
    </xf>
    <xf numFmtId="0" fontId="28" fillId="0" borderId="14" xfId="0" applyFont="1" applyBorder="1"/>
    <xf numFmtId="9" fontId="28" fillId="0" borderId="10" xfId="0" applyNumberFormat="1" applyFont="1" applyBorder="1" applyAlignment="1">
      <alignment wrapText="1"/>
    </xf>
    <xf numFmtId="9" fontId="28" fillId="0" borderId="9" xfId="0" applyNumberFormat="1" applyFont="1" applyBorder="1" applyAlignment="1">
      <alignment wrapText="1"/>
    </xf>
    <xf numFmtId="0" fontId="28" fillId="0" borderId="6" xfId="0" applyFont="1" applyBorder="1"/>
    <xf numFmtId="0" fontId="28" fillId="0" borderId="10" xfId="0" applyFont="1" applyBorder="1" applyAlignment="1">
      <alignment wrapText="1"/>
    </xf>
    <xf numFmtId="0" fontId="29" fillId="0" borderId="13" xfId="0" applyFont="1" applyBorder="1" applyAlignment="1">
      <alignment horizontal="right"/>
    </xf>
    <xf numFmtId="0" fontId="28" fillId="0" borderId="10" xfId="0" applyFont="1" applyBorder="1" applyAlignment="1">
      <alignment horizontal="right" wrapText="1"/>
    </xf>
    <xf numFmtId="0" fontId="28" fillId="21" borderId="14" xfId="0" applyFont="1" applyFill="1" applyBorder="1" applyAlignment="1">
      <alignment wrapText="1"/>
    </xf>
    <xf numFmtId="9" fontId="28" fillId="21" borderId="14" xfId="0" applyNumberFormat="1" applyFont="1" applyFill="1" applyBorder="1" applyAlignment="1">
      <alignment wrapText="1"/>
    </xf>
    <xf numFmtId="0" fontId="28" fillId="21" borderId="14" xfId="0" applyFont="1" applyFill="1" applyBorder="1"/>
    <xf numFmtId="0" fontId="28" fillId="21" borderId="27" xfId="0" applyFont="1" applyFill="1" applyBorder="1" applyAlignment="1">
      <alignment horizontal="right" wrapText="1"/>
    </xf>
    <xf numFmtId="0" fontId="28" fillId="21" borderId="16" xfId="0" applyFont="1" applyFill="1" applyBorder="1" applyAlignment="1">
      <alignment horizontal="right" wrapText="1"/>
    </xf>
    <xf numFmtId="0" fontId="28" fillId="21" borderId="16" xfId="0" applyFont="1" applyFill="1" applyBorder="1" applyAlignment="1">
      <alignment wrapText="1"/>
    </xf>
    <xf numFmtId="0" fontId="28" fillId="21" borderId="15" xfId="0" applyFont="1" applyFill="1" applyBorder="1" applyAlignment="1">
      <alignment wrapText="1"/>
    </xf>
    <xf numFmtId="0" fontId="29" fillId="21" borderId="8" xfId="0" applyFont="1" applyFill="1" applyBorder="1"/>
    <xf numFmtId="0" fontId="70" fillId="41" borderId="10" xfId="0" applyFont="1" applyFill="1" applyBorder="1"/>
    <xf numFmtId="0" fontId="71" fillId="13" borderId="10" xfId="0" applyFont="1" applyFill="1" applyBorder="1"/>
    <xf numFmtId="164" fontId="71" fillId="13" borderId="10" xfId="0" applyNumberFormat="1" applyFont="1" applyFill="1" applyBorder="1" applyAlignment="1">
      <alignment horizontal="right" vertical="center"/>
    </xf>
    <xf numFmtId="0" fontId="72" fillId="0" borderId="10" xfId="0" quotePrefix="1" applyFont="1" applyBorder="1"/>
    <xf numFmtId="0" fontId="72" fillId="0" borderId="10" xfId="0" applyFont="1" applyBorder="1"/>
    <xf numFmtId="164" fontId="72" fillId="0" borderId="10" xfId="0" applyNumberFormat="1" applyFont="1" applyBorder="1" applyAlignment="1">
      <alignment horizontal="right" vertical="center"/>
    </xf>
    <xf numFmtId="0" fontId="71" fillId="37" borderId="10" xfId="0" applyFont="1" applyFill="1" applyBorder="1"/>
    <xf numFmtId="164" fontId="71" fillId="37" borderId="10" xfId="0" applyNumberFormat="1" applyFont="1" applyFill="1" applyBorder="1" applyAlignment="1">
      <alignment horizontal="right" vertical="center"/>
    </xf>
    <xf numFmtId="0" fontId="71" fillId="41" borderId="10" xfId="0" applyFont="1" applyFill="1" applyBorder="1"/>
    <xf numFmtId="0" fontId="28" fillId="37" borderId="10" xfId="0" applyFont="1" applyFill="1" applyBorder="1"/>
    <xf numFmtId="0" fontId="28" fillId="13" borderId="10" xfId="0" applyFont="1" applyFill="1" applyBorder="1"/>
    <xf numFmtId="0" fontId="29" fillId="0" borderId="16" xfId="0" quotePrefix="1" applyFont="1" applyBorder="1"/>
    <xf numFmtId="0" fontId="29" fillId="21" borderId="16" xfId="0" quotePrefix="1" applyFont="1" applyFill="1" applyBorder="1" applyAlignment="1">
      <alignment wrapText="1"/>
    </xf>
    <xf numFmtId="0" fontId="29" fillId="21" borderId="16" xfId="0" quotePrefix="1" applyFont="1" applyFill="1" applyBorder="1"/>
    <xf numFmtId="0" fontId="29" fillId="35" borderId="16" xfId="0" applyFont="1" applyFill="1" applyBorder="1"/>
    <xf numFmtId="0" fontId="29" fillId="35" borderId="16" xfId="0" quotePrefix="1" applyFont="1" applyFill="1" applyBorder="1"/>
    <xf numFmtId="0" fontId="29" fillId="0" borderId="10" xfId="0" applyFont="1" applyBorder="1"/>
    <xf numFmtId="164" fontId="71" fillId="0" borderId="10" xfId="0" applyNumberFormat="1" applyFont="1" applyBorder="1" applyAlignment="1">
      <alignment horizontal="right" vertical="center"/>
    </xf>
    <xf numFmtId="0" fontId="73" fillId="0" borderId="10" xfId="0" applyFont="1" applyBorder="1"/>
    <xf numFmtId="0" fontId="29" fillId="0" borderId="10" xfId="0" quotePrefix="1" applyFont="1" applyBorder="1"/>
    <xf numFmtId="0" fontId="72" fillId="0" borderId="10" xfId="0" applyFont="1" applyBorder="1" applyAlignment="1">
      <alignment horizontal="right" vertical="center"/>
    </xf>
    <xf numFmtId="167" fontId="22" fillId="0" borderId="0" xfId="0" applyNumberFormat="1" applyFont="1" applyAlignment="1">
      <alignment horizontal="right" vertical="center"/>
    </xf>
    <xf numFmtId="167" fontId="22" fillId="13" borderId="0" xfId="0" applyNumberFormat="1" applyFont="1" applyFill="1" applyAlignment="1">
      <alignment horizontal="right" vertical="center"/>
    </xf>
    <xf numFmtId="167" fontId="22" fillId="13" borderId="31" xfId="0" applyNumberFormat="1" applyFont="1" applyFill="1" applyBorder="1" applyAlignment="1">
      <alignment horizontal="right" vertical="center"/>
    </xf>
    <xf numFmtId="0" fontId="56" fillId="0" borderId="12" xfId="0" applyFont="1" applyBorder="1" applyAlignment="1">
      <alignment horizontal="right"/>
    </xf>
    <xf numFmtId="0" fontId="56" fillId="25" borderId="43" xfId="0" applyFont="1" applyFill="1" applyBorder="1" applyAlignment="1">
      <alignment horizontal="right"/>
    </xf>
    <xf numFmtId="0" fontId="56" fillId="0" borderId="42" xfId="0" applyFont="1" applyBorder="1" applyAlignment="1">
      <alignment horizontal="right"/>
    </xf>
    <xf numFmtId="0" fontId="56" fillId="0" borderId="83" xfId="0" applyFont="1" applyBorder="1" applyAlignment="1">
      <alignment horizontal="right"/>
    </xf>
    <xf numFmtId="0" fontId="64" fillId="0" borderId="12" xfId="0" applyFont="1" applyBorder="1" applyAlignment="1">
      <alignment horizontal="right"/>
    </xf>
    <xf numFmtId="0" fontId="49" fillId="9" borderId="0" xfId="0" applyFont="1" applyFill="1" applyAlignment="1">
      <alignment vertical="center"/>
    </xf>
    <xf numFmtId="0" fontId="69" fillId="9" borderId="0" xfId="0" applyFont="1" applyFill="1" applyAlignment="1">
      <alignment vertical="center"/>
    </xf>
    <xf numFmtId="168" fontId="71" fillId="13" borderId="10" xfId="1" applyNumberFormat="1" applyFont="1" applyFill="1" applyBorder="1" applyAlignment="1">
      <alignment horizontal="right" vertical="center"/>
    </xf>
    <xf numFmtId="168" fontId="72" fillId="0" borderId="10" xfId="1" applyNumberFormat="1" applyFont="1" applyBorder="1" applyAlignment="1">
      <alignment horizontal="right" vertical="center"/>
    </xf>
    <xf numFmtId="168" fontId="71" fillId="37" borderId="10" xfId="1" applyNumberFormat="1" applyFont="1" applyFill="1" applyBorder="1" applyAlignment="1">
      <alignment horizontal="right" vertical="center"/>
    </xf>
    <xf numFmtId="168" fontId="29" fillId="0" borderId="10" xfId="1" applyNumberFormat="1" applyFont="1" applyBorder="1" applyAlignment="1">
      <alignment horizontal="right" vertical="center"/>
    </xf>
    <xf numFmtId="9" fontId="0" fillId="0" borderId="0" xfId="5" applyFont="1"/>
    <xf numFmtId="9" fontId="0" fillId="0" borderId="0" xfId="5" applyFont="1" applyAlignment="1">
      <alignment horizontal="right"/>
    </xf>
    <xf numFmtId="43" fontId="0" fillId="0" borderId="0" xfId="1" applyFont="1" applyAlignment="1">
      <alignment horizontal="right"/>
    </xf>
    <xf numFmtId="168" fontId="0" fillId="0" borderId="0" xfId="1" applyNumberFormat="1" applyFont="1" applyAlignment="1">
      <alignment horizontal="right"/>
    </xf>
    <xf numFmtId="49" fontId="25" fillId="9" borderId="0" xfId="0" applyNumberFormat="1" applyFont="1" applyFill="1" applyAlignment="1">
      <alignment horizontal="left" vertical="center" wrapText="1"/>
    </xf>
    <xf numFmtId="0" fontId="71" fillId="41" borderId="10" xfId="0" applyFont="1" applyFill="1" applyBorder="1" applyAlignment="1">
      <alignment vertical="center"/>
    </xf>
    <xf numFmtId="49" fontId="26" fillId="41" borderId="10" xfId="0" applyNumberFormat="1" applyFont="1" applyFill="1" applyBorder="1" applyAlignment="1">
      <alignment horizontal="right" vertical="center" wrapText="1"/>
    </xf>
    <xf numFmtId="49" fontId="25" fillId="13" borderId="10" xfId="0" applyNumberFormat="1" applyFont="1" applyFill="1" applyBorder="1" applyAlignment="1">
      <alignment horizontal="right" vertical="center" wrapText="1"/>
    </xf>
    <xf numFmtId="49" fontId="25" fillId="0" borderId="10" xfId="0" applyNumberFormat="1" applyFont="1" applyBorder="1" applyAlignment="1">
      <alignment horizontal="right" vertical="center" wrapText="1"/>
    </xf>
    <xf numFmtId="49" fontId="26" fillId="13" borderId="10" xfId="0" applyNumberFormat="1" applyFont="1" applyFill="1" applyBorder="1" applyAlignment="1">
      <alignment horizontal="right" vertical="center" wrapText="1"/>
    </xf>
    <xf numFmtId="168" fontId="27" fillId="5" borderId="13" xfId="1" applyNumberFormat="1" applyFont="1" applyFill="1" applyBorder="1" applyAlignment="1">
      <alignment horizontal="right" vertical="center" wrapText="1"/>
    </xf>
    <xf numFmtId="168" fontId="27" fillId="13" borderId="13" xfId="1" applyNumberFormat="1" applyFont="1" applyFill="1" applyBorder="1" applyAlignment="1">
      <alignment horizontal="right" vertical="center"/>
    </xf>
    <xf numFmtId="168" fontId="25" fillId="20" borderId="13" xfId="1" applyNumberFormat="1" applyFont="1" applyFill="1" applyBorder="1" applyAlignment="1">
      <alignment horizontal="right" vertical="center"/>
    </xf>
    <xf numFmtId="168" fontId="11" fillId="10" borderId="13" xfId="1" applyNumberFormat="1" applyFont="1" applyFill="1" applyBorder="1" applyAlignment="1">
      <alignment horizontal="right" vertical="center"/>
    </xf>
    <xf numFmtId="168" fontId="17" fillId="10" borderId="13" xfId="1" applyNumberFormat="1" applyFont="1" applyFill="1" applyBorder="1" applyAlignment="1">
      <alignment horizontal="right" vertical="center"/>
    </xf>
    <xf numFmtId="164" fontId="25" fillId="0" borderId="0" xfId="0" applyNumberFormat="1" applyFont="1" applyAlignment="1">
      <alignment horizontal="left" vertical="center" wrapText="1"/>
    </xf>
    <xf numFmtId="168" fontId="0" fillId="0" borderId="0" xfId="0" applyNumberFormat="1"/>
    <xf numFmtId="43" fontId="25" fillId="0" borderId="0" xfId="0" applyNumberFormat="1" applyFont="1" applyAlignment="1">
      <alignment horizontal="left" vertical="center" wrapText="1"/>
    </xf>
    <xf numFmtId="0" fontId="11" fillId="0" borderId="12" xfId="0" applyFont="1" applyBorder="1" applyAlignment="1">
      <alignment vertical="center" wrapText="1"/>
    </xf>
    <xf numFmtId="0" fontId="22" fillId="0" borderId="13" xfId="0" applyFont="1" applyBorder="1" applyAlignment="1">
      <alignment horizontal="center" vertical="center" wrapText="1" readingOrder="1"/>
    </xf>
    <xf numFmtId="0" fontId="11" fillId="13" borderId="3" xfId="0" applyFont="1" applyFill="1" applyBorder="1" applyAlignment="1">
      <alignment vertical="center"/>
    </xf>
    <xf numFmtId="0" fontId="17" fillId="11" borderId="92" xfId="4" applyFont="1" applyBorder="1" applyAlignment="1">
      <alignment horizontal="left" vertical="center" wrapText="1"/>
    </xf>
    <xf numFmtId="0" fontId="17" fillId="11" borderId="93" xfId="4" applyFont="1" applyBorder="1" applyAlignment="1">
      <alignment horizontal="left" vertical="center" wrapText="1"/>
    </xf>
    <xf numFmtId="3" fontId="22" fillId="13" borderId="45" xfId="1" applyNumberFormat="1" applyFont="1" applyFill="1" applyBorder="1" applyAlignment="1">
      <alignment horizontal="center" vertical="center" wrapText="1"/>
    </xf>
    <xf numFmtId="3" fontId="22" fillId="0" borderId="45" xfId="1" applyNumberFormat="1" applyFont="1" applyBorder="1" applyAlignment="1">
      <alignment horizontal="center" vertical="center" wrapText="1"/>
    </xf>
    <xf numFmtId="0" fontId="22" fillId="12" borderId="13" xfId="0" applyFont="1" applyFill="1" applyBorder="1" applyAlignment="1">
      <alignment horizontal="center" vertical="center" wrapText="1"/>
    </xf>
    <xf numFmtId="3" fontId="22" fillId="12" borderId="13" xfId="0" applyNumberFormat="1" applyFont="1" applyFill="1" applyBorder="1" applyAlignment="1">
      <alignment horizontal="center" vertical="center" wrapText="1"/>
    </xf>
    <xf numFmtId="0" fontId="22" fillId="12" borderId="16" xfId="0" applyFont="1" applyFill="1" applyBorder="1" applyAlignment="1">
      <alignment horizontal="center" vertical="center" wrapText="1"/>
    </xf>
    <xf numFmtId="165" fontId="22" fillId="0" borderId="45" xfId="0" applyNumberFormat="1" applyFont="1" applyBorder="1" applyAlignment="1">
      <alignment horizontal="center" vertical="center" wrapText="1"/>
    </xf>
    <xf numFmtId="165" fontId="22" fillId="13" borderId="13" xfId="0" applyNumberFormat="1" applyFont="1" applyFill="1" applyBorder="1" applyAlignment="1">
      <alignment horizontal="center" vertical="center" wrapText="1"/>
    </xf>
    <xf numFmtId="165" fontId="22" fillId="0" borderId="13" xfId="0" applyNumberFormat="1" applyFont="1" applyBorder="1" applyAlignment="1">
      <alignment horizontal="center" vertical="center" wrapText="1"/>
    </xf>
    <xf numFmtId="3" fontId="25" fillId="39" borderId="10" xfId="0" applyNumberFormat="1" applyFont="1" applyFill="1" applyBorder="1" applyAlignment="1">
      <alignment horizontal="center" vertical="center" wrapText="1"/>
    </xf>
    <xf numFmtId="3" fontId="25" fillId="39" borderId="64" xfId="0" applyNumberFormat="1" applyFont="1" applyFill="1" applyBorder="1" applyAlignment="1">
      <alignment horizontal="center" vertical="center" wrapText="1"/>
    </xf>
    <xf numFmtId="3" fontId="22" fillId="13" borderId="16" xfId="0" applyNumberFormat="1" applyFont="1" applyFill="1" applyBorder="1" applyAlignment="1">
      <alignment horizontal="center" vertical="center" wrapText="1"/>
    </xf>
    <xf numFmtId="3" fontId="22" fillId="13" borderId="65" xfId="0" applyNumberFormat="1" applyFont="1" applyFill="1" applyBorder="1" applyAlignment="1">
      <alignment horizontal="center" vertical="center" wrapText="1"/>
    </xf>
    <xf numFmtId="3" fontId="74" fillId="21" borderId="12" xfId="0" applyNumberFormat="1" applyFont="1" applyFill="1" applyBorder="1" applyAlignment="1">
      <alignment wrapText="1" readingOrder="1"/>
    </xf>
    <xf numFmtId="3" fontId="74" fillId="0" borderId="12" xfId="0" applyNumberFormat="1" applyFont="1" applyBorder="1"/>
    <xf numFmtId="0" fontId="74" fillId="21" borderId="12" xfId="0" applyFont="1" applyFill="1" applyBorder="1"/>
    <xf numFmtId="0" fontId="74" fillId="0" borderId="12" xfId="0" applyFont="1" applyBorder="1"/>
    <xf numFmtId="0" fontId="74" fillId="0" borderId="15" xfId="0" applyFont="1" applyBorder="1" applyAlignment="1">
      <alignment horizontal="right"/>
    </xf>
    <xf numFmtId="3" fontId="74" fillId="21" borderId="42" xfId="0" applyNumberFormat="1" applyFont="1" applyFill="1" applyBorder="1"/>
    <xf numFmtId="3" fontId="74" fillId="0" borderId="42" xfId="0" applyNumberFormat="1" applyFont="1" applyBorder="1"/>
    <xf numFmtId="0" fontId="74" fillId="21" borderId="42" xfId="0" applyFont="1" applyFill="1" applyBorder="1"/>
    <xf numFmtId="0" fontId="74" fillId="0" borderId="42" xfId="0" applyFont="1" applyBorder="1"/>
    <xf numFmtId="0" fontId="74" fillId="0" borderId="52" xfId="0" applyFont="1" applyBorder="1"/>
    <xf numFmtId="3" fontId="74" fillId="21" borderId="83" xfId="0" applyNumberFormat="1" applyFont="1" applyFill="1" applyBorder="1"/>
    <xf numFmtId="3" fontId="74" fillId="0" borderId="83" xfId="0" applyNumberFormat="1" applyFont="1" applyBorder="1"/>
    <xf numFmtId="0" fontId="74" fillId="21" borderId="83" xfId="0" applyFont="1" applyFill="1" applyBorder="1"/>
    <xf numFmtId="0" fontId="74" fillId="0" borderId="83" xfId="0" applyFont="1" applyBorder="1"/>
    <xf numFmtId="0" fontId="74" fillId="0" borderId="99" xfId="0" applyFont="1" applyBorder="1"/>
    <xf numFmtId="0" fontId="17" fillId="13" borderId="31" xfId="4" applyFont="1" applyFill="1" applyBorder="1" applyAlignment="1">
      <alignment horizontal="center" vertical="center" wrapText="1" readingOrder="1"/>
    </xf>
    <xf numFmtId="0" fontId="17" fillId="13" borderId="31" xfId="4" applyFont="1" applyFill="1" applyBorder="1" applyAlignment="1">
      <alignment vertical="center" wrapText="1" readingOrder="1"/>
    </xf>
    <xf numFmtId="0" fontId="17" fillId="13" borderId="103" xfId="4" applyFont="1" applyFill="1" applyBorder="1" applyAlignment="1">
      <alignment vertical="center" wrapText="1" readingOrder="1"/>
    </xf>
    <xf numFmtId="0" fontId="11" fillId="13" borderId="0" xfId="0" applyFont="1" applyFill="1" applyBorder="1" applyAlignment="1">
      <alignment horizontal="right" vertical="center"/>
    </xf>
    <xf numFmtId="0" fontId="11" fillId="0" borderId="0" xfId="0" applyFont="1" applyBorder="1" applyAlignment="1">
      <alignment horizontal="right" vertical="center"/>
    </xf>
    <xf numFmtId="1" fontId="22" fillId="12" borderId="43" xfId="0" applyNumberFormat="1" applyFont="1" applyFill="1" applyBorder="1" applyAlignment="1">
      <alignment horizontal="right" vertical="center" wrapText="1" readingOrder="1"/>
    </xf>
    <xf numFmtId="1" fontId="22" fillId="2" borderId="13" xfId="0" applyNumberFormat="1" applyFont="1" applyFill="1" applyBorder="1" applyAlignment="1">
      <alignment horizontal="right" vertical="center" wrapText="1" readingOrder="1"/>
    </xf>
    <xf numFmtId="166" fontId="22" fillId="0" borderId="13" xfId="0" applyNumberFormat="1" applyFont="1" applyBorder="1" applyAlignment="1">
      <alignment horizontal="right" vertical="center" wrapText="1" readingOrder="1"/>
    </xf>
    <xf numFmtId="166" fontId="22" fillId="2" borderId="13" xfId="0" applyNumberFormat="1" applyFont="1" applyFill="1" applyBorder="1" applyAlignment="1">
      <alignment horizontal="right" vertical="center" wrapText="1" readingOrder="1"/>
    </xf>
    <xf numFmtId="166" fontId="22" fillId="0" borderId="16" xfId="0" applyNumberFormat="1" applyFont="1" applyBorder="1" applyAlignment="1">
      <alignment horizontal="right" vertical="center" wrapText="1" readingOrder="1"/>
    </xf>
    <xf numFmtId="0" fontId="17" fillId="13" borderId="73" xfId="4" applyFont="1" applyFill="1" applyBorder="1" applyAlignment="1">
      <alignment horizontal="right" vertical="center" wrapText="1" readingOrder="1"/>
    </xf>
    <xf numFmtId="0" fontId="17" fillId="13" borderId="70" xfId="4" applyFont="1" applyFill="1" applyBorder="1" applyAlignment="1">
      <alignment horizontal="right" vertical="center" wrapText="1" readingOrder="1"/>
    </xf>
    <xf numFmtId="0" fontId="22" fillId="0" borderId="7" xfId="0" applyFont="1" applyBorder="1" applyAlignment="1">
      <alignment horizontal="center" vertical="center" wrapText="1" readingOrder="1"/>
    </xf>
    <xf numFmtId="3" fontId="22" fillId="0" borderId="0" xfId="0" applyNumberFormat="1" applyFont="1" applyBorder="1" applyAlignment="1">
      <alignment horizontal="center" vertical="center" wrapText="1" readingOrder="1"/>
    </xf>
    <xf numFmtId="0" fontId="22" fillId="12" borderId="0" xfId="0" applyFont="1" applyFill="1" applyBorder="1" applyAlignment="1">
      <alignment horizontal="center" vertical="center" wrapText="1" readingOrder="1"/>
    </xf>
    <xf numFmtId="3" fontId="22" fillId="12" borderId="0" xfId="0" applyNumberFormat="1" applyFont="1" applyFill="1" applyBorder="1" applyAlignment="1">
      <alignment horizontal="center" vertical="center" wrapText="1" readingOrder="1"/>
    </xf>
    <xf numFmtId="0" fontId="17" fillId="13" borderId="27" xfId="4" applyFont="1" applyFill="1" applyBorder="1" applyAlignment="1">
      <alignment horizontal="right" vertical="center" wrapText="1" readingOrder="1"/>
    </xf>
    <xf numFmtId="0" fontId="17" fillId="13" borderId="37" xfId="4" applyFont="1" applyFill="1" applyBorder="1" applyAlignment="1">
      <alignment horizontal="right" vertical="center" wrapText="1" readingOrder="1"/>
    </xf>
    <xf numFmtId="0" fontId="22" fillId="12" borderId="13" xfId="0" applyFont="1" applyFill="1" applyBorder="1" applyAlignment="1">
      <alignment horizontal="right" vertical="center" wrapText="1" readingOrder="1"/>
    </xf>
    <xf numFmtId="3" fontId="22" fillId="12" borderId="13" xfId="0" applyNumberFormat="1" applyFont="1" applyFill="1" applyBorder="1" applyAlignment="1">
      <alignment horizontal="right" vertical="center" wrapText="1" readingOrder="1"/>
    </xf>
    <xf numFmtId="0" fontId="17" fillId="13" borderId="119" xfId="4" applyFont="1" applyFill="1" applyBorder="1" applyAlignment="1">
      <alignment horizontal="right" vertical="center" wrapText="1" readingOrder="1"/>
    </xf>
    <xf numFmtId="0" fontId="22" fillId="0" borderId="7" xfId="0" applyFont="1" applyBorder="1" applyAlignment="1">
      <alignment horizontal="right" vertical="center" wrapText="1" readingOrder="1"/>
    </xf>
    <xf numFmtId="3" fontId="25" fillId="0" borderId="0" xfId="0" applyNumberFormat="1" applyFont="1" applyBorder="1" applyAlignment="1">
      <alignment horizontal="right" vertical="center" wrapText="1"/>
    </xf>
    <xf numFmtId="0" fontId="25" fillId="2" borderId="0" xfId="0" applyFont="1" applyFill="1" applyBorder="1" applyAlignment="1">
      <alignment horizontal="right" vertical="center" wrapText="1"/>
    </xf>
    <xf numFmtId="3" fontId="25" fillId="2" borderId="0" xfId="0" applyNumberFormat="1" applyFont="1" applyFill="1" applyBorder="1" applyAlignment="1">
      <alignment horizontal="right" vertical="center" wrapText="1"/>
    </xf>
    <xf numFmtId="0" fontId="25" fillId="0" borderId="61" xfId="0" applyFont="1" applyBorder="1" applyAlignment="1">
      <alignment horizontal="right" vertical="center" wrapText="1"/>
    </xf>
    <xf numFmtId="0" fontId="17" fillId="13" borderId="27" xfId="4" applyFont="1" applyFill="1" applyBorder="1" applyAlignment="1">
      <alignment vertical="center" wrapText="1" readingOrder="1"/>
    </xf>
    <xf numFmtId="165" fontId="29" fillId="4" borderId="10" xfId="0" applyNumberFormat="1" applyFont="1" applyFill="1" applyBorder="1" applyAlignment="1">
      <alignment horizontal="right" vertical="center" wrapText="1"/>
    </xf>
    <xf numFmtId="0" fontId="17" fillId="13" borderId="37" xfId="4" applyFont="1" applyFill="1" applyBorder="1" applyAlignment="1">
      <alignment vertical="center" wrapText="1" readingOrder="1"/>
    </xf>
    <xf numFmtId="3" fontId="25" fillId="0" borderId="13" xfId="0" applyNumberFormat="1" applyFont="1" applyBorder="1" applyAlignment="1">
      <alignment horizontal="right" vertical="center" wrapText="1"/>
    </xf>
    <xf numFmtId="0" fontId="25" fillId="2" borderId="13" xfId="0" applyFont="1" applyFill="1" applyBorder="1" applyAlignment="1">
      <alignment horizontal="right" vertical="center" wrapText="1"/>
    </xf>
    <xf numFmtId="0" fontId="25" fillId="0" borderId="86" xfId="0" applyFont="1" applyBorder="1" applyAlignment="1">
      <alignment horizontal="right" vertical="center" wrapText="1"/>
    </xf>
    <xf numFmtId="0" fontId="17" fillId="13" borderId="119" xfId="4" applyFont="1" applyFill="1" applyBorder="1" applyAlignment="1">
      <alignment vertical="center" wrapText="1" readingOrder="1"/>
    </xf>
    <xf numFmtId="0" fontId="17" fillId="13" borderId="14" xfId="4" applyFont="1" applyFill="1" applyBorder="1" applyAlignment="1">
      <alignment vertical="center" wrapText="1" readingOrder="1"/>
    </xf>
    <xf numFmtId="0" fontId="17" fillId="13" borderId="6" xfId="4" applyFont="1" applyFill="1" applyBorder="1" applyAlignment="1">
      <alignment horizontal="center" vertical="center" wrapText="1" readingOrder="1"/>
    </xf>
    <xf numFmtId="0" fontId="17" fillId="13" borderId="6" xfId="4" applyFont="1" applyFill="1" applyBorder="1" applyAlignment="1">
      <alignment vertical="center" wrapText="1" readingOrder="1"/>
    </xf>
    <xf numFmtId="0" fontId="22" fillId="0" borderId="8" xfId="0" applyFont="1" applyBorder="1" applyAlignment="1">
      <alignment horizontal="left" vertical="center" wrapText="1" readingOrder="1"/>
    </xf>
    <xf numFmtId="0" fontId="17" fillId="10" borderId="39" xfId="3" applyFont="1" applyBorder="1" applyAlignment="1">
      <alignment vertical="center" wrapText="1" readingOrder="1"/>
    </xf>
    <xf numFmtId="0" fontId="22" fillId="0" borderId="3" xfId="0" applyFont="1" applyBorder="1" applyAlignment="1">
      <alignment horizontal="left" vertical="center" wrapText="1" readingOrder="1"/>
    </xf>
    <xf numFmtId="0" fontId="22" fillId="2" borderId="3" xfId="0" applyFont="1" applyFill="1" applyBorder="1" applyAlignment="1">
      <alignment horizontal="left" vertical="center" wrapText="1" readingOrder="1"/>
    </xf>
    <xf numFmtId="0" fontId="22" fillId="0" borderId="120" xfId="0" applyFont="1" applyBorder="1" applyAlignment="1">
      <alignment horizontal="left" vertical="center" wrapText="1" readingOrder="1"/>
    </xf>
    <xf numFmtId="0" fontId="17" fillId="13" borderId="8" xfId="4" applyFont="1" applyFill="1" applyBorder="1" applyAlignment="1">
      <alignment vertical="center" wrapText="1" readingOrder="1"/>
    </xf>
    <xf numFmtId="0" fontId="17" fillId="13" borderId="27" xfId="4" applyFont="1" applyFill="1" applyBorder="1" applyAlignment="1">
      <alignment horizontal="center" vertical="center" wrapText="1" readingOrder="1"/>
    </xf>
    <xf numFmtId="0" fontId="17" fillId="13" borderId="37" xfId="4" applyFont="1" applyFill="1" applyBorder="1" applyAlignment="1">
      <alignment horizontal="center" vertical="center" wrapText="1" readingOrder="1"/>
    </xf>
    <xf numFmtId="0" fontId="17" fillId="13" borderId="119" xfId="4" applyFont="1" applyFill="1" applyBorder="1" applyAlignment="1">
      <alignment horizontal="center" vertical="center" wrapText="1" readingOrder="1"/>
    </xf>
    <xf numFmtId="0" fontId="17" fillId="13" borderId="17" xfId="4" applyFont="1" applyFill="1" applyBorder="1" applyAlignment="1">
      <alignment vertical="center" wrapText="1"/>
    </xf>
    <xf numFmtId="0" fontId="17" fillId="13" borderId="75" xfId="4" applyFont="1" applyFill="1" applyBorder="1" applyAlignment="1">
      <alignment horizontal="center" vertical="center" wrapText="1"/>
    </xf>
    <xf numFmtId="0" fontId="17" fillId="13" borderId="75" xfId="4" applyFont="1" applyFill="1" applyBorder="1" applyAlignment="1">
      <alignment horizontal="right" vertical="center" wrapText="1"/>
    </xf>
    <xf numFmtId="0" fontId="17" fillId="13" borderId="84" xfId="4" applyFont="1" applyFill="1" applyBorder="1" applyAlignment="1">
      <alignment horizontal="right" vertical="center" wrapText="1"/>
    </xf>
    <xf numFmtId="0" fontId="17" fillId="13" borderId="99" xfId="4" applyFont="1" applyFill="1" applyBorder="1" applyAlignment="1">
      <alignment horizontal="right" vertical="center" wrapText="1" readingOrder="1"/>
    </xf>
    <xf numFmtId="0" fontId="25" fillId="3" borderId="0" xfId="0" applyFont="1" applyFill="1" applyBorder="1" applyAlignment="1">
      <alignment horizontal="center" vertical="center"/>
    </xf>
    <xf numFmtId="0" fontId="11" fillId="12" borderId="3" xfId="0" applyFont="1" applyFill="1" applyBorder="1" applyAlignment="1">
      <alignment vertical="center"/>
    </xf>
    <xf numFmtId="0" fontId="11" fillId="0" borderId="17" xfId="0" quotePrefix="1" applyFont="1" applyFill="1" applyBorder="1" applyAlignment="1">
      <alignment vertical="center"/>
    </xf>
    <xf numFmtId="0" fontId="17" fillId="11" borderId="92" xfId="4" applyFont="1" applyBorder="1" applyAlignment="1">
      <alignment vertical="center" wrapText="1"/>
    </xf>
    <xf numFmtId="0" fontId="11" fillId="0" borderId="3" xfId="0" applyFont="1" applyBorder="1" applyAlignment="1">
      <alignment vertical="center"/>
    </xf>
    <xf numFmtId="0" fontId="11" fillId="0" borderId="0" xfId="0" applyFont="1" applyBorder="1" applyAlignment="1">
      <alignment vertical="center"/>
    </xf>
    <xf numFmtId="0" fontId="11" fillId="0" borderId="12" xfId="0" applyFont="1" applyBorder="1" applyAlignment="1">
      <alignment vertical="center"/>
    </xf>
    <xf numFmtId="0" fontId="11" fillId="10" borderId="3" xfId="3" applyFont="1" applyBorder="1" applyAlignment="1">
      <alignment horizontal="left" vertical="center"/>
    </xf>
    <xf numFmtId="0" fontId="11" fillId="10" borderId="12" xfId="3" applyFont="1" applyBorder="1" applyAlignment="1">
      <alignment horizontal="left" vertical="center"/>
    </xf>
    <xf numFmtId="0" fontId="11" fillId="5" borderId="3" xfId="2" applyFont="1" applyFill="1" applyBorder="1" applyAlignment="1">
      <alignment horizontal="left" vertical="center" wrapText="1"/>
    </xf>
    <xf numFmtId="0" fontId="11" fillId="5" borderId="12" xfId="2" applyFont="1" applyFill="1" applyBorder="1" applyAlignment="1">
      <alignment horizontal="left" vertical="center" wrapText="1"/>
    </xf>
    <xf numFmtId="0" fontId="11" fillId="0" borderId="3" xfId="3" applyFont="1" applyFill="1" applyBorder="1" applyAlignment="1">
      <alignment horizontal="left" vertical="center"/>
    </xf>
    <xf numFmtId="0" fontId="11" fillId="0" borderId="0" xfId="3" applyFont="1" applyFill="1" applyBorder="1" applyAlignment="1">
      <alignment horizontal="left" vertical="center"/>
    </xf>
    <xf numFmtId="0" fontId="11" fillId="0" borderId="0" xfId="3" applyFont="1" applyFill="1" applyBorder="1" applyAlignment="1">
      <alignment horizontal="center" vertical="center"/>
    </xf>
    <xf numFmtId="0" fontId="11" fillId="0" borderId="0" xfId="3" applyFont="1" applyFill="1" applyBorder="1" applyAlignment="1">
      <alignment vertical="center"/>
    </xf>
    <xf numFmtId="0" fontId="11" fillId="0" borderId="0" xfId="0" applyFont="1" applyBorder="1" applyAlignment="1">
      <alignment vertical="center" wrapText="1"/>
    </xf>
    <xf numFmtId="0" fontId="11" fillId="0" borderId="0" xfId="0" applyFont="1" applyBorder="1" applyAlignment="1">
      <alignment horizontal="center" vertical="center"/>
    </xf>
    <xf numFmtId="0" fontId="11" fillId="12" borderId="3" xfId="0" quotePrefix="1" applyFont="1" applyFill="1" applyBorder="1" applyAlignment="1">
      <alignment vertical="center"/>
    </xf>
    <xf numFmtId="0" fontId="11" fillId="12" borderId="0" xfId="0" quotePrefix="1" applyFont="1" applyFill="1" applyBorder="1" applyAlignment="1">
      <alignment vertical="center"/>
    </xf>
    <xf numFmtId="0" fontId="11" fillId="12" borderId="0" xfId="0" quotePrefix="1" applyFont="1" applyFill="1" applyBorder="1" applyAlignment="1">
      <alignment horizontal="center" vertical="center"/>
    </xf>
    <xf numFmtId="0" fontId="11" fillId="12" borderId="12" xfId="0" quotePrefix="1" applyFont="1" applyFill="1" applyBorder="1" applyAlignment="1">
      <alignment vertical="center"/>
    </xf>
    <xf numFmtId="0" fontId="11" fillId="0" borderId="3" xfId="3" quotePrefix="1" applyFont="1" applyFill="1" applyBorder="1" applyAlignment="1">
      <alignment horizontal="left" vertical="center"/>
    </xf>
    <xf numFmtId="0" fontId="11" fillId="12" borderId="17" xfId="0" applyFont="1" applyFill="1" applyBorder="1" applyAlignment="1">
      <alignment vertical="center"/>
    </xf>
    <xf numFmtId="0" fontId="11" fillId="12" borderId="2" xfId="0" applyFont="1" applyFill="1" applyBorder="1" applyAlignment="1">
      <alignment vertical="center"/>
    </xf>
    <xf numFmtId="0" fontId="11" fillId="12" borderId="2" xfId="0" applyFont="1" applyFill="1" applyBorder="1" applyAlignment="1">
      <alignment horizontal="center" vertical="center"/>
    </xf>
    <xf numFmtId="0" fontId="11" fillId="12" borderId="15" xfId="0" applyFont="1" applyFill="1" applyBorder="1" applyAlignment="1">
      <alignment vertical="center"/>
    </xf>
    <xf numFmtId="168" fontId="4" fillId="0" borderId="0" xfId="0" applyNumberFormat="1" applyFont="1"/>
    <xf numFmtId="165" fontId="22" fillId="0" borderId="45" xfId="1" applyNumberFormat="1" applyFont="1" applyBorder="1" applyAlignment="1">
      <alignment horizontal="center" vertical="center" wrapText="1"/>
    </xf>
    <xf numFmtId="9" fontId="27" fillId="12" borderId="13" xfId="0" applyNumberFormat="1" applyFont="1" applyFill="1" applyBorder="1" applyAlignment="1">
      <alignment horizontal="right" vertical="center" wrapText="1"/>
    </xf>
    <xf numFmtId="0" fontId="11" fillId="12" borderId="0" xfId="0" applyFont="1" applyFill="1" applyAlignment="1">
      <alignment wrapText="1"/>
    </xf>
    <xf numFmtId="166" fontId="11" fillId="0" borderId="0" xfId="0" applyNumberFormat="1" applyFont="1" applyBorder="1" applyAlignment="1">
      <alignment horizontal="center" vertical="center"/>
    </xf>
    <xf numFmtId="166" fontId="11" fillId="0" borderId="0" xfId="0" applyNumberFormat="1" applyFont="1" applyBorder="1" applyAlignment="1">
      <alignment horizontal="right" vertical="center"/>
    </xf>
    <xf numFmtId="0" fontId="11" fillId="12" borderId="0" xfId="3" applyFont="1" applyFill="1" applyBorder="1" applyAlignment="1">
      <alignment horizontal="center" vertical="center" wrapText="1" readingOrder="1"/>
    </xf>
    <xf numFmtId="166" fontId="11" fillId="12" borderId="0" xfId="0" applyNumberFormat="1" applyFont="1" applyFill="1" applyBorder="1" applyAlignment="1">
      <alignment horizontal="center" vertical="center"/>
    </xf>
    <xf numFmtId="166" fontId="11" fillId="12" borderId="0" xfId="0" applyNumberFormat="1" applyFont="1" applyFill="1" applyBorder="1" applyAlignment="1">
      <alignment horizontal="right" vertical="center"/>
    </xf>
    <xf numFmtId="0" fontId="11" fillId="12" borderId="0" xfId="0" applyFont="1" applyFill="1" applyBorder="1" applyAlignment="1">
      <alignment horizontal="right" vertical="center"/>
    </xf>
    <xf numFmtId="0" fontId="17" fillId="12" borderId="0" xfId="3" applyFont="1" applyFill="1" applyBorder="1" applyAlignment="1">
      <alignment horizontal="left" vertical="center" wrapText="1" readingOrder="1"/>
    </xf>
    <xf numFmtId="0" fontId="28" fillId="28" borderId="8" xfId="0" applyFont="1" applyFill="1" applyBorder="1" applyAlignment="1">
      <alignment wrapText="1"/>
    </xf>
    <xf numFmtId="0" fontId="28" fillId="24" borderId="8" xfId="0" applyFont="1" applyFill="1" applyBorder="1" applyAlignment="1">
      <alignment wrapText="1"/>
    </xf>
    <xf numFmtId="3" fontId="54" fillId="42" borderId="8" xfId="0" applyNumberFormat="1" applyFont="1" applyFill="1" applyBorder="1" applyAlignment="1">
      <alignment wrapText="1"/>
    </xf>
    <xf numFmtId="0" fontId="28" fillId="42" borderId="8" xfId="0" applyFont="1" applyFill="1" applyBorder="1" applyAlignment="1">
      <alignment wrapText="1"/>
    </xf>
    <xf numFmtId="0" fontId="29" fillId="42" borderId="8" xfId="0" applyFont="1" applyFill="1" applyBorder="1" applyAlignment="1">
      <alignment wrapText="1"/>
    </xf>
    <xf numFmtId="0" fontId="0" fillId="0" borderId="0" xfId="0" applyBorder="1"/>
    <xf numFmtId="0" fontId="17" fillId="0" borderId="10" xfId="0" applyFont="1" applyBorder="1" applyAlignment="1">
      <alignment horizontal="left" vertical="center"/>
    </xf>
    <xf numFmtId="0" fontId="17" fillId="0" borderId="10" xfId="0" applyFont="1" applyBorder="1" applyAlignment="1">
      <alignment vertical="center" wrapText="1"/>
    </xf>
    <xf numFmtId="4" fontId="54" fillId="42" borderId="14" xfId="0" applyNumberFormat="1" applyFont="1" applyFill="1" applyBorder="1"/>
    <xf numFmtId="4" fontId="54" fillId="0" borderId="14" xfId="0" applyNumberFormat="1" applyFont="1" applyBorder="1"/>
    <xf numFmtId="0" fontId="54" fillId="42" borderId="27" xfId="0" applyFont="1" applyFill="1" applyBorder="1"/>
    <xf numFmtId="0" fontId="17" fillId="0" borderId="9" xfId="0" applyFont="1" applyBorder="1" applyAlignment="1">
      <alignment vertical="center" wrapText="1"/>
    </xf>
    <xf numFmtId="165" fontId="28" fillId="29" borderId="9" xfId="0" applyNumberFormat="1" applyFont="1" applyFill="1" applyBorder="1" applyAlignment="1">
      <alignment wrapText="1"/>
    </xf>
    <xf numFmtId="165" fontId="54" fillId="42" borderId="11" xfId="0" applyNumberFormat="1" applyFont="1" applyFill="1" applyBorder="1"/>
    <xf numFmtId="165" fontId="54" fillId="0" borderId="11" xfId="0" applyNumberFormat="1" applyFont="1" applyBorder="1"/>
    <xf numFmtId="0" fontId="54" fillId="42" borderId="11" xfId="0" applyFont="1" applyFill="1" applyBorder="1"/>
    <xf numFmtId="0" fontId="29" fillId="0" borderId="9" xfId="0" applyFont="1" applyBorder="1"/>
    <xf numFmtId="0" fontId="28" fillId="31" borderId="9" xfId="0" applyFont="1" applyFill="1" applyBorder="1" applyAlignment="1">
      <alignment wrapText="1"/>
    </xf>
    <xf numFmtId="0" fontId="29" fillId="32" borderId="9" xfId="0" applyFont="1" applyFill="1" applyBorder="1"/>
    <xf numFmtId="4" fontId="28" fillId="29" borderId="10" xfId="0" applyNumberFormat="1" applyFont="1" applyFill="1" applyBorder="1" applyAlignment="1">
      <alignment wrapText="1"/>
    </xf>
    <xf numFmtId="0" fontId="28" fillId="30" borderId="27" xfId="0" applyFont="1" applyFill="1" applyBorder="1"/>
    <xf numFmtId="4" fontId="54" fillId="42" borderId="27" xfId="0" applyNumberFormat="1" applyFont="1" applyFill="1" applyBorder="1"/>
    <xf numFmtId="4" fontId="54" fillId="0" borderId="27" xfId="0" applyNumberFormat="1" applyFont="1" applyBorder="1"/>
    <xf numFmtId="0" fontId="29" fillId="24" borderId="27" xfId="0" applyFont="1" applyFill="1" applyBorder="1"/>
    <xf numFmtId="0" fontId="29" fillId="42" borderId="10" xfId="0" applyFont="1" applyFill="1" applyBorder="1"/>
    <xf numFmtId="0" fontId="28" fillId="31" borderId="10" xfId="0" applyFont="1" applyFill="1" applyBorder="1"/>
    <xf numFmtId="0" fontId="29" fillId="31" borderId="10" xfId="0" applyFont="1" applyFill="1" applyBorder="1"/>
    <xf numFmtId="4" fontId="28" fillId="29" borderId="14" xfId="0" applyNumberFormat="1" applyFont="1" applyFill="1" applyBorder="1" applyAlignment="1">
      <alignment wrapText="1"/>
    </xf>
    <xf numFmtId="4" fontId="28" fillId="30" borderId="14" xfId="0" applyNumberFormat="1" applyFont="1" applyFill="1" applyBorder="1"/>
    <xf numFmtId="2" fontId="28" fillId="29" borderId="13" xfId="0" applyNumberFormat="1" applyFont="1" applyFill="1" applyBorder="1" applyAlignment="1">
      <alignment wrapText="1"/>
    </xf>
    <xf numFmtId="0" fontId="75" fillId="12" borderId="0" xfId="0" applyFont="1" applyFill="1"/>
    <xf numFmtId="0" fontId="0" fillId="12" borderId="0" xfId="0" applyFill="1" applyAlignment="1">
      <alignment horizontal="right"/>
    </xf>
    <xf numFmtId="0" fontId="51" fillId="12" borderId="0" xfId="0" applyFont="1" applyFill="1"/>
    <xf numFmtId="0" fontId="27" fillId="13" borderId="28" xfId="0" applyFont="1" applyFill="1" applyBorder="1" applyAlignment="1">
      <alignment horizontal="left" vertical="center" wrapText="1"/>
    </xf>
    <xf numFmtId="0" fontId="8" fillId="3" borderId="0" xfId="0" applyFont="1" applyFill="1"/>
    <xf numFmtId="0" fontId="25" fillId="0" borderId="2" xfId="2" quotePrefix="1" applyFont="1" applyFill="1" applyBorder="1" applyAlignment="1">
      <alignment horizontal="center" vertical="center"/>
    </xf>
    <xf numFmtId="168" fontId="17" fillId="0" borderId="0" xfId="0" applyNumberFormat="1" applyFont="1" applyAlignment="1">
      <alignment horizontal="right" vertical="center"/>
    </xf>
    <xf numFmtId="168" fontId="35" fillId="0" borderId="0" xfId="0" applyNumberFormat="1" applyFont="1" applyAlignment="1">
      <alignment horizontal="right" vertical="center"/>
    </xf>
    <xf numFmtId="0" fontId="11" fillId="3" borderId="54" xfId="3" applyFont="1" applyFill="1" applyBorder="1" applyAlignment="1">
      <alignment horizontal="right" vertical="center" wrapText="1" readingOrder="1"/>
    </xf>
    <xf numFmtId="1" fontId="11" fillId="13" borderId="45" xfId="0" applyNumberFormat="1" applyFont="1" applyFill="1" applyBorder="1" applyAlignment="1">
      <alignment horizontal="right" vertical="center"/>
    </xf>
    <xf numFmtId="0" fontId="29" fillId="3" borderId="45" xfId="0" applyFont="1" applyFill="1" applyBorder="1" applyAlignment="1">
      <alignment horizontal="right" vertical="center" wrapText="1" readingOrder="1"/>
    </xf>
    <xf numFmtId="166" fontId="29" fillId="3" borderId="45" xfId="0" applyNumberFormat="1" applyFont="1" applyFill="1" applyBorder="1" applyAlignment="1">
      <alignment horizontal="right" vertical="center" wrapText="1" readingOrder="1"/>
    </xf>
    <xf numFmtId="1" fontId="11" fillId="13" borderId="65" xfId="0" applyNumberFormat="1" applyFont="1" applyFill="1" applyBorder="1" applyAlignment="1">
      <alignment horizontal="right" vertical="center"/>
    </xf>
    <xf numFmtId="0" fontId="11" fillId="0" borderId="0" xfId="0" applyFont="1" applyAlignment="1">
      <alignment vertical="center"/>
    </xf>
    <xf numFmtId="49" fontId="22" fillId="0" borderId="45" xfId="0" applyNumberFormat="1" applyFont="1" applyBorder="1" applyAlignment="1">
      <alignment horizontal="center" vertical="center" wrapText="1"/>
    </xf>
    <xf numFmtId="0" fontId="11" fillId="0" borderId="0" xfId="0" applyFont="1" applyAlignment="1">
      <alignment wrapText="1"/>
    </xf>
    <xf numFmtId="0" fontId="0" fillId="0" borderId="0" xfId="0" applyAlignment="1"/>
    <xf numFmtId="9" fontId="0" fillId="0" borderId="0" xfId="0" applyNumberFormat="1" applyAlignment="1"/>
    <xf numFmtId="166" fontId="0" fillId="0" borderId="0" xfId="0" applyNumberFormat="1" applyAlignment="1"/>
    <xf numFmtId="0" fontId="11" fillId="0" borderId="0" xfId="0" applyFont="1" applyAlignment="1"/>
    <xf numFmtId="0" fontId="0" fillId="27" borderId="0" xfId="0" applyFill="1" applyAlignment="1"/>
    <xf numFmtId="0" fontId="11" fillId="12" borderId="0" xfId="2" applyFont="1" applyFill="1" applyBorder="1" applyAlignment="1">
      <alignment vertical="center" wrapText="1"/>
    </xf>
    <xf numFmtId="0" fontId="48" fillId="16" borderId="0" xfId="0" applyFont="1" applyFill="1" applyAlignment="1">
      <alignment horizontal="center"/>
    </xf>
    <xf numFmtId="0" fontId="9" fillId="15" borderId="0" xfId="0" applyFont="1" applyFill="1" applyAlignment="1">
      <alignment horizontal="left" vertical="center"/>
    </xf>
    <xf numFmtId="0" fontId="11" fillId="0" borderId="0" xfId="0" applyFont="1" applyAlignment="1">
      <alignment vertical="top" wrapText="1"/>
    </xf>
    <xf numFmtId="0" fontId="0" fillId="0" borderId="0" xfId="0" applyAlignment="1">
      <alignment vertical="top" wrapText="1"/>
    </xf>
    <xf numFmtId="0" fontId="38" fillId="15" borderId="0" xfId="0" applyFont="1" applyFill="1" applyAlignment="1">
      <alignment vertical="center"/>
    </xf>
    <xf numFmtId="0" fontId="11" fillId="0" borderId="0" xfId="0" applyFont="1" applyAlignment="1">
      <alignment vertical="center" wrapText="1"/>
    </xf>
    <xf numFmtId="0" fontId="11" fillId="0" borderId="0" xfId="0" applyFont="1" applyAlignment="1">
      <alignment vertical="center"/>
    </xf>
    <xf numFmtId="0" fontId="38" fillId="16" borderId="18" xfId="0" applyFont="1" applyFill="1" applyBorder="1" applyAlignment="1">
      <alignment vertical="center"/>
    </xf>
    <xf numFmtId="0" fontId="38" fillId="16" borderId="19" xfId="0" applyFont="1" applyFill="1" applyBorder="1" applyAlignment="1">
      <alignment vertical="center"/>
    </xf>
    <xf numFmtId="0" fontId="34" fillId="0" borderId="0" xfId="0" applyFont="1" applyAlignment="1">
      <alignment horizontal="center"/>
    </xf>
    <xf numFmtId="3" fontId="34" fillId="0" borderId="0" xfId="1" applyNumberFormat="1" applyFont="1" applyAlignment="1">
      <alignment horizontal="center"/>
    </xf>
    <xf numFmtId="3" fontId="11" fillId="0" borderId="0" xfId="1" applyNumberFormat="1" applyFont="1" applyAlignment="1">
      <alignment horizontal="center" vertical="center"/>
    </xf>
    <xf numFmtId="0" fontId="49" fillId="27" borderId="0" xfId="0" applyFont="1" applyFill="1" applyAlignment="1">
      <alignment horizontal="center"/>
    </xf>
    <xf numFmtId="3" fontId="49" fillId="27" borderId="0" xfId="1" applyNumberFormat="1" applyFont="1" applyFill="1" applyAlignment="1">
      <alignment horizontal="center"/>
    </xf>
    <xf numFmtId="0" fontId="38" fillId="16" borderId="79" xfId="0" applyFont="1" applyFill="1" applyBorder="1" applyAlignment="1">
      <alignment horizontal="right" vertical="center"/>
    </xf>
    <xf numFmtId="0" fontId="38" fillId="16" borderId="0" xfId="0" applyFont="1" applyFill="1" applyAlignment="1">
      <alignment horizontal="right" vertical="center"/>
    </xf>
    <xf numFmtId="0" fontId="38" fillId="16" borderId="18" xfId="0" applyFont="1" applyFill="1" applyBorder="1" applyAlignment="1">
      <alignment horizontal="right" vertical="center"/>
    </xf>
    <xf numFmtId="0" fontId="38" fillId="16" borderId="19" xfId="0" applyFont="1" applyFill="1" applyBorder="1" applyAlignment="1">
      <alignment horizontal="right" vertical="center"/>
    </xf>
    <xf numFmtId="0" fontId="11" fillId="0" borderId="22" xfId="0" applyFont="1" applyBorder="1" applyAlignment="1"/>
    <xf numFmtId="0" fontId="11" fillId="0" borderId="23" xfId="0" applyFont="1" applyBorder="1" applyAlignment="1"/>
    <xf numFmtId="166" fontId="22" fillId="0" borderId="77" xfId="0" applyNumberFormat="1" applyFont="1" applyBorder="1" applyAlignment="1">
      <alignment horizontal="right" vertical="center"/>
    </xf>
    <xf numFmtId="166" fontId="22" fillId="0" borderId="78" xfId="0" applyNumberFormat="1" applyFont="1" applyBorder="1" applyAlignment="1">
      <alignment horizontal="right" vertical="center"/>
    </xf>
    <xf numFmtId="166" fontId="22" fillId="0" borderId="22" xfId="0" applyNumberFormat="1" applyFont="1" applyBorder="1" applyAlignment="1">
      <alignment horizontal="right" vertical="center"/>
    </xf>
    <xf numFmtId="9" fontId="22" fillId="3" borderId="21" xfId="0" applyNumberFormat="1" applyFont="1" applyFill="1" applyBorder="1" applyAlignment="1">
      <alignment horizontal="right" vertical="center"/>
    </xf>
    <xf numFmtId="0" fontId="22" fillId="3" borderId="21" xfId="0" applyFont="1" applyFill="1" applyBorder="1" applyAlignment="1">
      <alignment horizontal="right" vertical="center"/>
    </xf>
    <xf numFmtId="0" fontId="17" fillId="12" borderId="20" xfId="0" applyFont="1" applyFill="1" applyBorder="1" applyAlignment="1"/>
    <xf numFmtId="0" fontId="17" fillId="12" borderId="21" xfId="0" applyFont="1" applyFill="1" applyBorder="1" applyAlignment="1"/>
    <xf numFmtId="166" fontId="27" fillId="12" borderId="80" xfId="0" applyNumberFormat="1" applyFont="1" applyFill="1" applyBorder="1" applyAlignment="1">
      <alignment horizontal="right" vertical="center"/>
    </xf>
    <xf numFmtId="166" fontId="27" fillId="12" borderId="81" xfId="0" applyNumberFormat="1" applyFont="1" applyFill="1" applyBorder="1" applyAlignment="1">
      <alignment horizontal="right" vertical="center"/>
    </xf>
    <xf numFmtId="166" fontId="27" fillId="12" borderId="20" xfId="0" applyNumberFormat="1" applyFont="1" applyFill="1" applyBorder="1" applyAlignment="1">
      <alignment horizontal="right" vertical="center"/>
    </xf>
    <xf numFmtId="9" fontId="27" fillId="12" borderId="21" xfId="0" applyNumberFormat="1" applyFont="1" applyFill="1" applyBorder="1" applyAlignment="1">
      <alignment horizontal="right" vertical="center"/>
    </xf>
    <xf numFmtId="0" fontId="27" fillId="12" borderId="21" xfId="0" applyFont="1" applyFill="1" applyBorder="1" applyAlignment="1">
      <alignment horizontal="right" vertical="center"/>
    </xf>
    <xf numFmtId="9" fontId="27" fillId="12" borderId="77" xfId="5" applyFont="1" applyFill="1" applyBorder="1" applyAlignment="1">
      <alignment horizontal="right" vertical="center"/>
    </xf>
    <xf numFmtId="9" fontId="27" fillId="12" borderId="78" xfId="5" applyFont="1" applyFill="1" applyBorder="1" applyAlignment="1">
      <alignment horizontal="right" vertical="center"/>
    </xf>
    <xf numFmtId="9" fontId="27" fillId="12" borderId="22" xfId="5" applyFont="1" applyFill="1" applyBorder="1" applyAlignment="1">
      <alignment horizontal="right" vertical="center"/>
    </xf>
    <xf numFmtId="166" fontId="22" fillId="0" borderId="77" xfId="1" applyNumberFormat="1" applyFont="1" applyBorder="1" applyAlignment="1">
      <alignment horizontal="right" vertical="center"/>
    </xf>
    <xf numFmtId="166" fontId="22" fillId="0" borderId="78" xfId="1" applyNumberFormat="1" applyFont="1" applyBorder="1" applyAlignment="1">
      <alignment horizontal="right" vertical="center"/>
    </xf>
    <xf numFmtId="166" fontId="22" fillId="0" borderId="22" xfId="1" applyNumberFormat="1" applyFont="1" applyBorder="1" applyAlignment="1">
      <alignment horizontal="right" vertical="center"/>
    </xf>
    <xf numFmtId="9" fontId="22" fillId="0" borderId="77" xfId="0" applyNumberFormat="1" applyFont="1" applyBorder="1" applyAlignment="1">
      <alignment horizontal="right" vertical="center"/>
    </xf>
    <xf numFmtId="9" fontId="22" fillId="0" borderId="78" xfId="0" applyNumberFormat="1" applyFont="1" applyBorder="1" applyAlignment="1">
      <alignment horizontal="right" vertical="center"/>
    </xf>
    <xf numFmtId="9" fontId="22" fillId="0" borderId="22" xfId="0" applyNumberFormat="1" applyFont="1" applyBorder="1" applyAlignment="1">
      <alignment horizontal="right" vertical="center"/>
    </xf>
    <xf numFmtId="0" fontId="17" fillId="12" borderId="22" xfId="0" applyFont="1" applyFill="1" applyBorder="1" applyAlignment="1"/>
    <xf numFmtId="0" fontId="17" fillId="12" borderId="23" xfId="0" applyFont="1" applyFill="1" applyBorder="1" applyAlignment="1"/>
    <xf numFmtId="166" fontId="27" fillId="12" borderId="77" xfId="0" applyNumberFormat="1" applyFont="1" applyFill="1" applyBorder="1" applyAlignment="1">
      <alignment horizontal="right" vertical="center"/>
    </xf>
    <xf numFmtId="166" fontId="27" fillId="12" borderId="78" xfId="0" applyNumberFormat="1" applyFont="1" applyFill="1" applyBorder="1" applyAlignment="1">
      <alignment horizontal="right" vertical="center"/>
    </xf>
    <xf numFmtId="166" fontId="27" fillId="12" borderId="22" xfId="0" applyNumberFormat="1" applyFont="1" applyFill="1" applyBorder="1" applyAlignment="1">
      <alignment horizontal="right" vertical="center"/>
    </xf>
    <xf numFmtId="9" fontId="27" fillId="12" borderId="77" xfId="0" applyNumberFormat="1" applyFont="1" applyFill="1" applyBorder="1" applyAlignment="1">
      <alignment horizontal="right" vertical="center"/>
    </xf>
    <xf numFmtId="9" fontId="27" fillId="12" borderId="78" xfId="0" applyNumberFormat="1" applyFont="1" applyFill="1" applyBorder="1" applyAlignment="1">
      <alignment horizontal="right" vertical="center"/>
    </xf>
    <xf numFmtId="9" fontId="27" fillId="12" borderId="22" xfId="0" applyNumberFormat="1" applyFont="1" applyFill="1" applyBorder="1" applyAlignment="1">
      <alignment horizontal="right" vertical="center"/>
    </xf>
    <xf numFmtId="0" fontId="7" fillId="0" borderId="0" xfId="2" applyFill="1" applyAlignment="1">
      <alignment horizontal="left"/>
    </xf>
    <xf numFmtId="0" fontId="38" fillId="16" borderId="0" xfId="0" applyFont="1" applyFill="1" applyAlignment="1">
      <alignment horizontal="center" vertical="center" wrapText="1"/>
    </xf>
    <xf numFmtId="0" fontId="17" fillId="12" borderId="111" xfId="0" applyFont="1" applyFill="1" applyBorder="1" applyAlignment="1"/>
    <xf numFmtId="9" fontId="22" fillId="0" borderId="112" xfId="0" applyNumberFormat="1" applyFont="1" applyBorder="1" applyAlignment="1">
      <alignment horizontal="right" vertical="center"/>
    </xf>
    <xf numFmtId="0" fontId="11" fillId="0" borderId="111" xfId="0" applyFont="1" applyBorder="1" applyAlignment="1"/>
    <xf numFmtId="0" fontId="22" fillId="3" borderId="110" xfId="0" applyFont="1" applyFill="1" applyBorder="1" applyAlignment="1">
      <alignment horizontal="right" vertical="center"/>
    </xf>
    <xf numFmtId="9" fontId="27" fillId="12" borderId="112" xfId="5" applyFont="1" applyFill="1" applyBorder="1" applyAlignment="1">
      <alignment horizontal="right" vertical="center"/>
    </xf>
    <xf numFmtId="0" fontId="17" fillId="12" borderId="109" xfId="0" applyFont="1" applyFill="1" applyBorder="1" applyAlignment="1"/>
    <xf numFmtId="166" fontId="27" fillId="12" borderId="115" xfId="0" applyNumberFormat="1" applyFont="1" applyFill="1" applyBorder="1" applyAlignment="1">
      <alignment horizontal="right" vertical="center"/>
    </xf>
    <xf numFmtId="166" fontId="27" fillId="12" borderId="116" xfId="0" applyNumberFormat="1" applyFont="1" applyFill="1" applyBorder="1" applyAlignment="1">
      <alignment horizontal="right" vertical="center"/>
    </xf>
    <xf numFmtId="166" fontId="27" fillId="12" borderId="117" xfId="0" applyNumberFormat="1" applyFont="1" applyFill="1" applyBorder="1" applyAlignment="1">
      <alignment horizontal="right" vertical="center"/>
    </xf>
    <xf numFmtId="0" fontId="27" fillId="12" borderId="110" xfId="0" applyFont="1" applyFill="1" applyBorder="1" applyAlignment="1">
      <alignment horizontal="right" vertical="center"/>
    </xf>
    <xf numFmtId="0" fontId="38" fillId="16" borderId="104" xfId="0" applyFont="1" applyFill="1" applyBorder="1" applyAlignment="1">
      <alignment vertical="center"/>
    </xf>
    <xf numFmtId="0" fontId="38" fillId="16" borderId="105" xfId="0" applyFont="1" applyFill="1" applyBorder="1" applyAlignment="1">
      <alignment vertical="center"/>
    </xf>
    <xf numFmtId="0" fontId="0" fillId="0" borderId="0" xfId="0" applyAlignment="1">
      <alignment vertical="top"/>
    </xf>
    <xf numFmtId="0" fontId="48" fillId="16" borderId="14" xfId="0" applyFont="1" applyFill="1" applyBorder="1" applyAlignment="1">
      <alignment horizontal="center"/>
    </xf>
    <xf numFmtId="0" fontId="48" fillId="16" borderId="6" xfId="0" applyFont="1" applyFill="1" applyBorder="1" applyAlignment="1">
      <alignment horizontal="center"/>
    </xf>
    <xf numFmtId="0" fontId="48" fillId="16" borderId="11" xfId="0" applyFont="1" applyFill="1" applyBorder="1" applyAlignment="1">
      <alignment horizontal="center"/>
    </xf>
    <xf numFmtId="3" fontId="34" fillId="0" borderId="3" xfId="1" applyNumberFormat="1" applyFont="1" applyBorder="1" applyAlignment="1">
      <alignment horizontal="center"/>
    </xf>
    <xf numFmtId="3" fontId="34" fillId="0" borderId="0" xfId="1" applyNumberFormat="1" applyFont="1" applyBorder="1" applyAlignment="1">
      <alignment horizontal="center"/>
    </xf>
    <xf numFmtId="3" fontId="34" fillId="0" borderId="12" xfId="1" applyNumberFormat="1" applyFont="1" applyBorder="1" applyAlignment="1">
      <alignment horizontal="center"/>
    </xf>
    <xf numFmtId="3" fontId="11" fillId="0" borderId="3" xfId="1" applyNumberFormat="1" applyFont="1" applyBorder="1" applyAlignment="1">
      <alignment horizontal="center" vertical="center"/>
    </xf>
    <xf numFmtId="3" fontId="11" fillId="0" borderId="0" xfId="1" applyNumberFormat="1" applyFont="1" applyBorder="1" applyAlignment="1">
      <alignment horizontal="center" vertical="center"/>
    </xf>
    <xf numFmtId="3" fontId="11" fillId="0" borderId="12" xfId="1" applyNumberFormat="1" applyFont="1" applyBorder="1" applyAlignment="1">
      <alignment horizontal="center" vertical="center"/>
    </xf>
    <xf numFmtId="0" fontId="34" fillId="0" borderId="3" xfId="0" applyFont="1" applyBorder="1" applyAlignment="1">
      <alignment horizontal="center"/>
    </xf>
    <xf numFmtId="0" fontId="34" fillId="0" borderId="0" xfId="0" applyFont="1" applyBorder="1" applyAlignment="1">
      <alignment horizontal="center"/>
    </xf>
    <xf numFmtId="3" fontId="11" fillId="0" borderId="0" xfId="1" applyNumberFormat="1" applyFont="1" applyFill="1" applyBorder="1" applyAlignment="1">
      <alignment horizontal="center" vertical="center"/>
    </xf>
    <xf numFmtId="3" fontId="11" fillId="0" borderId="12" xfId="1" applyNumberFormat="1" applyFont="1" applyFill="1" applyBorder="1" applyAlignment="1">
      <alignment horizontal="center" vertical="center"/>
    </xf>
    <xf numFmtId="3" fontId="49" fillId="27" borderId="17" xfId="1" applyNumberFormat="1" applyFont="1" applyFill="1" applyBorder="1" applyAlignment="1">
      <alignment horizontal="center"/>
    </xf>
    <xf numFmtId="3" fontId="49" fillId="27" borderId="2" xfId="1" applyNumberFormat="1" applyFont="1" applyFill="1" applyBorder="1" applyAlignment="1">
      <alignment horizontal="center"/>
    </xf>
    <xf numFmtId="3" fontId="49" fillId="27" borderId="15" xfId="1" applyNumberFormat="1" applyFont="1" applyFill="1" applyBorder="1" applyAlignment="1">
      <alignment horizontal="center"/>
    </xf>
    <xf numFmtId="0" fontId="38" fillId="16" borderId="106" xfId="0" applyFont="1" applyFill="1" applyBorder="1" applyAlignment="1">
      <alignment horizontal="right" vertical="center"/>
    </xf>
    <xf numFmtId="0" fontId="38" fillId="16" borderId="6" xfId="0" applyFont="1" applyFill="1" applyBorder="1" applyAlignment="1">
      <alignment horizontal="right" vertical="center"/>
    </xf>
    <xf numFmtId="0" fontId="38" fillId="16" borderId="107" xfId="0" applyFont="1" applyFill="1" applyBorder="1" applyAlignment="1">
      <alignment horizontal="right" vertical="center"/>
    </xf>
    <xf numFmtId="0" fontId="38" fillId="16" borderId="105" xfId="0" applyFont="1" applyFill="1" applyBorder="1" applyAlignment="1">
      <alignment horizontal="right" vertical="center"/>
    </xf>
    <xf numFmtId="0" fontId="38" fillId="16" borderId="108" xfId="0" applyFont="1" applyFill="1" applyBorder="1" applyAlignment="1">
      <alignment horizontal="right" vertical="center"/>
    </xf>
    <xf numFmtId="9" fontId="27" fillId="12" borderId="112" xfId="0" applyNumberFormat="1" applyFont="1" applyFill="1" applyBorder="1" applyAlignment="1">
      <alignment horizontal="right" vertical="center"/>
    </xf>
    <xf numFmtId="0" fontId="49" fillId="27" borderId="17" xfId="0" applyFont="1" applyFill="1" applyBorder="1" applyAlignment="1">
      <alignment horizontal="center"/>
    </xf>
    <xf numFmtId="0" fontId="49" fillId="27" borderId="2" xfId="0" applyFont="1" applyFill="1" applyBorder="1" applyAlignment="1">
      <alignment horizontal="center"/>
    </xf>
    <xf numFmtId="0" fontId="11" fillId="0" borderId="0" xfId="0" applyFont="1" applyAlignment="1">
      <alignment horizontal="left" vertical="top" wrapText="1"/>
    </xf>
    <xf numFmtId="0" fontId="38" fillId="16" borderId="0" xfId="0" applyFont="1" applyFill="1" applyAlignment="1">
      <alignment horizontal="center" vertical="center"/>
    </xf>
    <xf numFmtId="0" fontId="20" fillId="0" borderId="0" xfId="2" applyFont="1" applyFill="1" applyAlignment="1">
      <alignment horizontal="left"/>
    </xf>
    <xf numFmtId="0" fontId="25" fillId="0" borderId="0" xfId="0" applyFont="1" applyAlignment="1">
      <alignment vertical="center" wrapText="1"/>
    </xf>
    <xf numFmtId="0" fontId="17" fillId="12" borderId="113" xfId="0" applyFont="1" applyFill="1" applyBorder="1" applyAlignment="1"/>
    <xf numFmtId="0" fontId="17" fillId="12" borderId="114" xfId="0" applyFont="1" applyFill="1" applyBorder="1" applyAlignment="1"/>
    <xf numFmtId="9" fontId="27" fillId="12" borderId="115" xfId="0" applyNumberFormat="1" applyFont="1" applyFill="1" applyBorder="1" applyAlignment="1">
      <alignment horizontal="right" vertical="center"/>
    </xf>
    <xf numFmtId="9" fontId="27" fillId="12" borderId="116" xfId="0" applyNumberFormat="1" applyFont="1" applyFill="1" applyBorder="1" applyAlignment="1">
      <alignment horizontal="right" vertical="center"/>
    </xf>
    <xf numFmtId="9" fontId="27" fillId="12" borderId="118" xfId="0" applyNumberFormat="1" applyFont="1" applyFill="1" applyBorder="1" applyAlignment="1">
      <alignment horizontal="right" vertical="center"/>
    </xf>
    <xf numFmtId="0" fontId="36" fillId="0" borderId="0" xfId="0" applyFont="1" applyAlignment="1">
      <alignment vertical="top" wrapText="1"/>
    </xf>
    <xf numFmtId="0" fontId="11" fillId="0" borderId="0" xfId="0" applyFont="1" applyAlignment="1">
      <alignment vertical="top"/>
    </xf>
    <xf numFmtId="0" fontId="11" fillId="0" borderId="12" xfId="0" applyFont="1" applyBorder="1" applyAlignment="1">
      <alignment vertical="center" wrapText="1"/>
    </xf>
    <xf numFmtId="0" fontId="9" fillId="6" borderId="0" xfId="0" applyFont="1" applyFill="1" applyAlignment="1">
      <alignment vertical="center"/>
    </xf>
    <xf numFmtId="0" fontId="9" fillId="6" borderId="12" xfId="0" applyFont="1" applyFill="1" applyBorder="1" applyAlignment="1">
      <alignment vertical="center"/>
    </xf>
    <xf numFmtId="0" fontId="27" fillId="23" borderId="47" xfId="0" applyFont="1" applyFill="1" applyBorder="1" applyAlignment="1">
      <alignment horizontal="center" vertical="center" wrapText="1"/>
    </xf>
    <xf numFmtId="0" fontId="27" fillId="23" borderId="102" xfId="0" applyFont="1" applyFill="1" applyBorder="1" applyAlignment="1">
      <alignment horizontal="center" vertical="center" wrapText="1"/>
    </xf>
    <xf numFmtId="0" fontId="27" fillId="23" borderId="67" xfId="0" applyFont="1" applyFill="1"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38" fillId="6" borderId="0" xfId="0" applyFont="1" applyFill="1" applyAlignment="1">
      <alignment vertical="center"/>
    </xf>
    <xf numFmtId="0" fontId="29" fillId="0" borderId="0" xfId="0" applyFont="1" applyAlignment="1">
      <alignment vertical="center" wrapText="1"/>
    </xf>
    <xf numFmtId="0" fontId="9" fillId="6" borderId="0" xfId="0" applyFont="1" applyFill="1" applyAlignment="1">
      <alignment vertical="center" wrapText="1" readingOrder="1"/>
    </xf>
    <xf numFmtId="0" fontId="9" fillId="6" borderId="8" xfId="0" applyFont="1" applyFill="1" applyBorder="1" applyAlignment="1">
      <alignment horizontal="left" vertical="center"/>
    </xf>
    <xf numFmtId="0" fontId="9" fillId="6" borderId="7" xfId="0" applyFont="1" applyFill="1" applyBorder="1" applyAlignment="1">
      <alignment horizontal="left" vertical="center"/>
    </xf>
    <xf numFmtId="0" fontId="9" fillId="6" borderId="9" xfId="0" applyFont="1" applyFill="1" applyBorder="1" applyAlignment="1">
      <alignment horizontal="left" vertical="center"/>
    </xf>
    <xf numFmtId="0" fontId="29" fillId="13" borderId="0" xfId="0" applyFont="1" applyFill="1" applyAlignment="1">
      <alignment horizontal="left" vertical="center" wrapText="1" readingOrder="1"/>
    </xf>
    <xf numFmtId="0" fontId="22" fillId="13" borderId="0" xfId="0" applyFont="1" applyFill="1" applyAlignment="1">
      <alignment horizontal="left" vertical="center" wrapText="1" readingOrder="1"/>
    </xf>
    <xf numFmtId="0" fontId="22" fillId="0" borderId="0" xfId="0" applyFont="1" applyAlignment="1">
      <alignment horizontal="left" vertical="center" wrapText="1" readingOrder="1"/>
    </xf>
    <xf numFmtId="0" fontId="11" fillId="3" borderId="0" xfId="0" applyFont="1" applyFill="1" applyAlignment="1">
      <alignment wrapText="1"/>
    </xf>
    <xf numFmtId="0" fontId="9" fillId="6" borderId="14" xfId="0" applyFont="1" applyFill="1" applyBorder="1" applyAlignment="1">
      <alignment vertical="center"/>
    </xf>
    <xf numFmtId="0" fontId="9" fillId="6" borderId="6" xfId="0" applyFont="1" applyFill="1" applyBorder="1" applyAlignment="1">
      <alignment vertical="center"/>
    </xf>
    <xf numFmtId="0" fontId="9" fillId="6" borderId="11" xfId="0" applyFont="1" applyFill="1" applyBorder="1" applyAlignment="1">
      <alignment vertical="center"/>
    </xf>
    <xf numFmtId="0" fontId="28" fillId="9" borderId="14" xfId="4" applyFont="1" applyFill="1" applyBorder="1" applyAlignment="1">
      <alignment horizontal="left" vertical="center"/>
    </xf>
    <xf numFmtId="0" fontId="28" fillId="9" borderId="6" xfId="4" applyFont="1" applyFill="1" applyBorder="1" applyAlignment="1">
      <alignment horizontal="left" vertical="center"/>
    </xf>
    <xf numFmtId="0" fontId="28" fillId="9" borderId="11" xfId="4" applyFont="1" applyFill="1" applyBorder="1" applyAlignment="1">
      <alignment horizontal="left" vertical="center"/>
    </xf>
    <xf numFmtId="0" fontId="28" fillId="9" borderId="17" xfId="4" applyFont="1" applyFill="1" applyBorder="1" applyAlignment="1">
      <alignment horizontal="left" vertical="center"/>
    </xf>
    <xf numFmtId="0" fontId="28" fillId="9" borderId="2" xfId="4" applyFont="1" applyFill="1" applyBorder="1" applyAlignment="1">
      <alignment horizontal="left" vertical="center"/>
    </xf>
    <xf numFmtId="0" fontId="28" fillId="9" borderId="15" xfId="4" applyFont="1" applyFill="1" applyBorder="1" applyAlignment="1">
      <alignment horizontal="left" vertical="center"/>
    </xf>
    <xf numFmtId="49" fontId="54" fillId="10" borderId="0" xfId="3" applyNumberFormat="1" applyFont="1" applyAlignment="1">
      <alignment horizontal="left" vertical="center" wrapText="1"/>
    </xf>
    <xf numFmtId="49" fontId="11" fillId="0" borderId="0" xfId="3" applyNumberFormat="1" applyFont="1" applyFill="1" applyAlignment="1">
      <alignment horizontal="left" vertical="top" wrapText="1"/>
    </xf>
    <xf numFmtId="0" fontId="28" fillId="9" borderId="3" xfId="4" applyFont="1" applyFill="1" applyBorder="1" applyAlignment="1">
      <alignment horizontal="left" vertical="center"/>
    </xf>
    <xf numFmtId="0" fontId="28" fillId="9" borderId="0" xfId="4" applyFont="1" applyFill="1" applyBorder="1" applyAlignment="1">
      <alignment horizontal="left" vertical="center"/>
    </xf>
    <xf numFmtId="0" fontId="28" fillId="9" borderId="12" xfId="4" applyFont="1" applyFill="1" applyBorder="1" applyAlignment="1">
      <alignment horizontal="left" vertical="center"/>
    </xf>
    <xf numFmtId="49" fontId="11" fillId="0" borderId="30" xfId="3" applyNumberFormat="1" applyFont="1" applyFill="1" applyBorder="1" applyAlignment="1">
      <alignment horizontal="left" vertical="top" wrapText="1"/>
    </xf>
    <xf numFmtId="49" fontId="11" fillId="27" borderId="0" xfId="3" applyNumberFormat="1" applyFont="1" applyFill="1" applyAlignment="1">
      <alignment horizontal="left"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28" fillId="9" borderId="0" xfId="4" applyFont="1" applyFill="1" applyAlignment="1">
      <alignment horizontal="left" vertical="center"/>
    </xf>
    <xf numFmtId="0" fontId="13" fillId="8" borderId="0" xfId="0" applyFont="1" applyFill="1" applyAlignment="1">
      <alignment horizontal="left" vertical="center"/>
    </xf>
    <xf numFmtId="49" fontId="25" fillId="27" borderId="0" xfId="0" applyNumberFormat="1" applyFont="1" applyFill="1" applyAlignment="1">
      <alignment horizontal="left" vertical="center" wrapText="1"/>
    </xf>
    <xf numFmtId="0" fontId="11" fillId="0" borderId="0" xfId="0" applyFont="1" applyAlignment="1">
      <alignment horizontal="center"/>
    </xf>
    <xf numFmtId="0" fontId="52" fillId="33" borderId="42" xfId="0" applyFont="1" applyFill="1" applyBorder="1" applyAlignment="1">
      <alignment wrapText="1" readingOrder="1"/>
    </xf>
    <xf numFmtId="0" fontId="52" fillId="33" borderId="0" xfId="0" applyFont="1" applyFill="1" applyAlignment="1">
      <alignment wrapText="1" readingOrder="1"/>
    </xf>
    <xf numFmtId="0" fontId="56" fillId="34" borderId="7" xfId="0" applyFont="1" applyFill="1" applyBorder="1" applyAlignment="1">
      <alignment horizontal="center"/>
    </xf>
    <xf numFmtId="0" fontId="56" fillId="34" borderId="9" xfId="0" applyFont="1" applyFill="1" applyBorder="1" applyAlignment="1">
      <alignment horizontal="center"/>
    </xf>
    <xf numFmtId="0" fontId="56" fillId="34" borderId="40" xfId="0" applyFont="1" applyFill="1" applyBorder="1" applyAlignment="1">
      <alignment horizontal="center" vertical="center"/>
    </xf>
    <xf numFmtId="0" fontId="56" fillId="34" borderId="40" xfId="0" applyFont="1" applyFill="1" applyBorder="1" applyAlignment="1">
      <alignment horizontal="center"/>
    </xf>
    <xf numFmtId="0" fontId="11" fillId="12" borderId="0" xfId="0" applyFont="1" applyFill="1" applyAlignment="1">
      <alignment vertical="center" wrapText="1"/>
    </xf>
    <xf numFmtId="0" fontId="49" fillId="9" borderId="0" xfId="0" applyFont="1" applyFill="1" applyAlignment="1">
      <alignment vertical="center"/>
    </xf>
    <xf numFmtId="0" fontId="69" fillId="9" borderId="0" xfId="0" applyFont="1" applyFill="1" applyAlignment="1">
      <alignment vertical="center"/>
    </xf>
    <xf numFmtId="0" fontId="52" fillId="33" borderId="0" xfId="0" applyFont="1" applyFill="1" applyAlignment="1">
      <alignment vertical="center" wrapText="1" readingOrder="1"/>
    </xf>
    <xf numFmtId="0" fontId="11" fillId="13" borderId="82" xfId="0" applyFont="1" applyFill="1" applyBorder="1" applyAlignment="1">
      <alignment horizontal="left" vertical="center" wrapText="1"/>
    </xf>
    <xf numFmtId="0" fontId="17" fillId="12" borderId="46" xfId="0" applyFont="1" applyFill="1" applyBorder="1" applyAlignment="1">
      <alignment horizontal="right" vertical="center" wrapText="1"/>
    </xf>
    <xf numFmtId="0" fontId="17" fillId="12" borderId="43" xfId="0" applyFont="1" applyFill="1" applyBorder="1" applyAlignment="1">
      <alignment horizontal="right" vertical="center" wrapText="1"/>
    </xf>
    <xf numFmtId="0" fontId="56" fillId="34" borderId="41" xfId="0" applyFont="1" applyFill="1" applyBorder="1" applyAlignment="1">
      <alignment horizontal="center" wrapText="1"/>
    </xf>
    <xf numFmtId="0" fontId="56" fillId="34" borderId="97" xfId="0" applyFont="1" applyFill="1" applyBorder="1" applyAlignment="1">
      <alignment horizontal="center" wrapText="1"/>
    </xf>
    <xf numFmtId="0" fontId="29" fillId="12" borderId="0" xfId="0" applyFont="1" applyFill="1" applyAlignment="1">
      <alignment vertical="center" wrapText="1"/>
    </xf>
    <xf numFmtId="0" fontId="17" fillId="9" borderId="0" xfId="0" applyFont="1" applyFill="1" applyAlignment="1">
      <alignment vertical="center"/>
    </xf>
    <xf numFmtId="0" fontId="17" fillId="9" borderId="43" xfId="0" applyFont="1" applyFill="1" applyBorder="1" applyAlignment="1">
      <alignment vertical="center"/>
    </xf>
    <xf numFmtId="0" fontId="11" fillId="0" borderId="31" xfId="0" applyFont="1" applyBorder="1" applyAlignment="1">
      <alignment vertical="center" wrapText="1"/>
    </xf>
    <xf numFmtId="0" fontId="11" fillId="0" borderId="50" xfId="0" applyFont="1" applyBorder="1" applyAlignment="1">
      <alignment vertical="center" wrapText="1"/>
    </xf>
    <xf numFmtId="0" fontId="54" fillId="21" borderId="0" xfId="0" applyFont="1" applyFill="1" applyAlignment="1">
      <alignment wrapText="1" readingOrder="1"/>
    </xf>
    <xf numFmtId="0" fontId="56" fillId="21" borderId="0" xfId="0" applyFont="1" applyFill="1" applyAlignment="1">
      <alignment horizontal="center" vertical="center" textRotation="90"/>
    </xf>
    <xf numFmtId="0" fontId="56" fillId="21" borderId="31" xfId="0" applyFont="1" applyFill="1" applyBorder="1" applyAlignment="1">
      <alignment horizontal="center" vertical="center" textRotation="90"/>
    </xf>
    <xf numFmtId="0" fontId="56" fillId="25" borderId="57" xfId="0" applyFont="1" applyFill="1" applyBorder="1" applyAlignment="1">
      <alignment wrapText="1"/>
    </xf>
    <xf numFmtId="0" fontId="56" fillId="25" borderId="30" xfId="0" applyFont="1" applyFill="1" applyBorder="1" applyAlignment="1">
      <alignment wrapText="1"/>
    </xf>
    <xf numFmtId="0" fontId="61" fillId="0" borderId="0" xfId="0" applyFont="1" applyAlignment="1">
      <alignment wrapText="1" readingOrder="1"/>
    </xf>
    <xf numFmtId="0" fontId="61" fillId="0" borderId="43" xfId="0" applyFont="1" applyBorder="1" applyAlignment="1">
      <alignment wrapText="1" readingOrder="1"/>
    </xf>
    <xf numFmtId="0" fontId="54" fillId="21" borderId="43" xfId="0" applyFont="1" applyFill="1" applyBorder="1" applyAlignment="1">
      <alignment wrapText="1" readingOrder="1"/>
    </xf>
    <xf numFmtId="0" fontId="54" fillId="0" borderId="0" xfId="0" applyFont="1" applyAlignment="1">
      <alignment wrapText="1" readingOrder="1"/>
    </xf>
    <xf numFmtId="0" fontId="54" fillId="0" borderId="43" xfId="0" applyFont="1" applyBorder="1" applyAlignment="1">
      <alignment wrapText="1" readingOrder="1"/>
    </xf>
    <xf numFmtId="0" fontId="54" fillId="0" borderId="31" xfId="0" applyFont="1" applyBorder="1" applyAlignment="1">
      <alignment wrapText="1" readingOrder="1"/>
    </xf>
    <xf numFmtId="0" fontId="54" fillId="0" borderId="50" xfId="0" applyFont="1" applyBorder="1" applyAlignment="1">
      <alignment wrapText="1" readingOrder="1"/>
    </xf>
    <xf numFmtId="0" fontId="54" fillId="21" borderId="42" xfId="0" applyFont="1" applyFill="1" applyBorder="1" applyAlignment="1">
      <alignment wrapText="1" readingOrder="1"/>
    </xf>
    <xf numFmtId="0" fontId="54" fillId="0" borderId="42" xfId="0" applyFont="1" applyBorder="1" applyAlignment="1">
      <alignment wrapText="1"/>
    </xf>
    <xf numFmtId="0" fontId="54" fillId="0" borderId="0" xfId="0" applyFont="1" applyAlignment="1">
      <alignment wrapText="1"/>
    </xf>
    <xf numFmtId="0" fontId="56" fillId="0" borderId="42" xfId="0" applyFont="1" applyBorder="1" applyAlignment="1"/>
    <xf numFmtId="0" fontId="56" fillId="0" borderId="98" xfId="0" applyFont="1" applyBorder="1" applyAlignment="1"/>
    <xf numFmtId="0" fontId="54" fillId="21" borderId="42" xfId="0" applyFont="1" applyFill="1" applyBorder="1" applyAlignment="1">
      <alignment wrapText="1"/>
    </xf>
    <xf numFmtId="0" fontId="54" fillId="21" borderId="0" xfId="0" applyFont="1" applyFill="1" applyAlignment="1">
      <alignment wrapText="1"/>
    </xf>
    <xf numFmtId="0" fontId="54" fillId="0" borderId="42" xfId="0" applyFont="1" applyBorder="1" applyAlignment="1">
      <alignment wrapText="1" readingOrder="1"/>
    </xf>
    <xf numFmtId="0" fontId="10" fillId="8" borderId="0" xfId="0" applyFont="1" applyFill="1" applyAlignment="1">
      <alignment horizontal="left" vertical="center"/>
    </xf>
    <xf numFmtId="0" fontId="54" fillId="21" borderId="31" xfId="0" applyFont="1" applyFill="1" applyBorder="1" applyAlignment="1">
      <alignment wrapText="1" readingOrder="1"/>
    </xf>
    <xf numFmtId="0" fontId="54" fillId="21" borderId="50" xfId="0" applyFont="1" applyFill="1" applyBorder="1" applyAlignment="1">
      <alignment wrapText="1" readingOrder="1"/>
    </xf>
    <xf numFmtId="0" fontId="54" fillId="0" borderId="52" xfId="0" applyFont="1" applyBorder="1" applyAlignment="1">
      <alignment wrapText="1" readingOrder="1"/>
    </xf>
    <xf numFmtId="0" fontId="11" fillId="13" borderId="0" xfId="0" applyFont="1" applyFill="1" applyAlignment="1">
      <alignment horizontal="left" vertical="center" wrapText="1"/>
    </xf>
    <xf numFmtId="0" fontId="58" fillId="29" borderId="31" xfId="0" applyFont="1" applyFill="1" applyBorder="1" applyAlignment="1">
      <alignment wrapText="1"/>
    </xf>
    <xf numFmtId="0" fontId="56" fillId="33" borderId="42" xfId="0" applyFont="1" applyFill="1" applyBorder="1" applyAlignment="1">
      <alignment wrapText="1"/>
    </xf>
    <xf numFmtId="0" fontId="56" fillId="33" borderId="0" xfId="0" applyFont="1" applyFill="1" applyAlignment="1">
      <alignment wrapText="1"/>
    </xf>
    <xf numFmtId="0" fontId="56" fillId="33" borderId="43" xfId="0" applyFont="1" applyFill="1" applyBorder="1" applyAlignment="1">
      <alignment wrapText="1"/>
    </xf>
    <xf numFmtId="0" fontId="54" fillId="0" borderId="75" xfId="0" applyFont="1" applyBorder="1" applyAlignment="1">
      <alignment wrapText="1" readingOrder="1"/>
    </xf>
    <xf numFmtId="0" fontId="54" fillId="0" borderId="2" xfId="0" applyFont="1" applyBorder="1" applyAlignment="1">
      <alignment wrapText="1" readingOrder="1"/>
    </xf>
    <xf numFmtId="0" fontId="56" fillId="33" borderId="2" xfId="0" applyFont="1" applyFill="1" applyBorder="1" applyAlignment="1">
      <alignment wrapText="1" readingOrder="1"/>
    </xf>
    <xf numFmtId="0" fontId="56" fillId="21" borderId="0" xfId="0" applyFont="1" applyFill="1" applyAlignment="1">
      <alignment horizontal="center" vertical="center" textRotation="90" wrapText="1"/>
    </xf>
    <xf numFmtId="0" fontId="56" fillId="21" borderId="31" xfId="0" applyFont="1" applyFill="1" applyBorder="1" applyAlignment="1">
      <alignment horizontal="center" vertical="center" textRotation="90" wrapText="1"/>
    </xf>
    <xf numFmtId="0" fontId="52" fillId="21" borderId="0" xfId="0" applyFont="1" applyFill="1" applyAlignment="1">
      <alignment horizontal="center" vertical="center" textRotation="90" wrapText="1"/>
    </xf>
    <xf numFmtId="0" fontId="52" fillId="21" borderId="31" xfId="0" applyFont="1" applyFill="1" applyBorder="1" applyAlignment="1">
      <alignment horizontal="center" vertical="center" textRotation="90" wrapText="1"/>
    </xf>
    <xf numFmtId="0" fontId="9" fillId="16" borderId="14" xfId="0" applyFont="1" applyFill="1" applyBorder="1" applyAlignment="1">
      <alignment vertical="center"/>
    </xf>
    <xf numFmtId="0" fontId="9" fillId="16" borderId="6" xfId="0" applyFont="1" applyFill="1" applyBorder="1" applyAlignment="1">
      <alignment vertical="center"/>
    </xf>
    <xf numFmtId="0" fontId="9" fillId="16" borderId="11" xfId="0" applyFont="1" applyFill="1" applyBorder="1" applyAlignment="1">
      <alignment vertical="center"/>
    </xf>
    <xf numFmtId="0" fontId="22" fillId="0" borderId="13" xfId="0" applyFont="1" applyBorder="1" applyAlignment="1">
      <alignment horizontal="center" vertical="center" wrapText="1" readingOrder="1"/>
    </xf>
    <xf numFmtId="0" fontId="22" fillId="2" borderId="0" xfId="0" applyFont="1" applyFill="1" applyAlignment="1">
      <alignment horizontal="left" vertical="center" wrapText="1" readingOrder="1"/>
    </xf>
    <xf numFmtId="0" fontId="22" fillId="27" borderId="0" xfId="0" applyFont="1" applyFill="1" applyAlignment="1">
      <alignment horizontal="left" vertical="center" wrapText="1" readingOrder="1"/>
    </xf>
    <xf numFmtId="0" fontId="9" fillId="16" borderId="8" xfId="0" applyFont="1" applyFill="1" applyBorder="1" applyAlignment="1">
      <alignment vertical="center"/>
    </xf>
    <xf numFmtId="0" fontId="9" fillId="16" borderId="7" xfId="0" applyFont="1" applyFill="1" applyBorder="1" applyAlignment="1">
      <alignment vertical="center"/>
    </xf>
    <xf numFmtId="0" fontId="9" fillId="16" borderId="9" xfId="0" applyFont="1" applyFill="1" applyBorder="1" applyAlignment="1">
      <alignment vertical="center"/>
    </xf>
    <xf numFmtId="0" fontId="22" fillId="0" borderId="31" xfId="0" applyFont="1" applyBorder="1" applyAlignment="1">
      <alignment horizontal="left" vertical="center" wrapText="1" readingOrder="1"/>
    </xf>
    <xf numFmtId="0" fontId="29" fillId="3" borderId="3" xfId="0" applyFont="1" applyFill="1" applyBorder="1" applyAlignment="1">
      <alignment horizontal="left" vertical="center" wrapText="1" readingOrder="1"/>
    </xf>
    <xf numFmtId="0" fontId="29" fillId="3" borderId="0" xfId="0" applyFont="1" applyFill="1" applyAlignment="1">
      <alignment horizontal="left" vertical="center" wrapText="1" readingOrder="1"/>
    </xf>
    <xf numFmtId="0" fontId="11" fillId="13" borderId="0" xfId="0" applyFont="1" applyFill="1" applyAlignment="1">
      <alignment vertical="center"/>
    </xf>
    <xf numFmtId="0" fontId="9" fillId="7" borderId="0" xfId="0" applyFont="1" applyFill="1" applyAlignment="1">
      <alignment vertical="center"/>
    </xf>
    <xf numFmtId="0" fontId="11" fillId="3" borderId="0" xfId="0" applyFont="1" applyFill="1" applyAlignment="1">
      <alignment vertical="center"/>
    </xf>
    <xf numFmtId="0" fontId="11" fillId="13" borderId="3" xfId="0" applyFont="1" applyFill="1" applyBorder="1" applyAlignment="1">
      <alignment vertical="center"/>
    </xf>
    <xf numFmtId="0" fontId="17" fillId="11" borderId="92" xfId="4" applyFont="1" applyBorder="1" applyAlignment="1">
      <alignment horizontal="left" vertical="center" wrapText="1"/>
    </xf>
    <xf numFmtId="0" fontId="17" fillId="11" borderId="93" xfId="4" applyFont="1" applyBorder="1" applyAlignment="1">
      <alignment horizontal="left" vertical="center" wrapText="1"/>
    </xf>
    <xf numFmtId="0" fontId="11" fillId="12" borderId="0" xfId="0" applyFont="1" applyFill="1" applyBorder="1" applyAlignment="1">
      <alignment horizontal="left" vertical="center" wrapText="1"/>
    </xf>
    <xf numFmtId="0" fontId="11" fillId="0" borderId="0" xfId="3" applyNumberFormat="1" applyFont="1" applyFill="1" applyBorder="1" applyAlignment="1">
      <alignment horizontal="left" vertical="center" wrapText="1"/>
    </xf>
    <xf numFmtId="0" fontId="11" fillId="0" borderId="0" xfId="0" applyFont="1" applyBorder="1" applyAlignment="1">
      <alignment horizontal="left" vertical="center" wrapText="1"/>
    </xf>
    <xf numFmtId="0" fontId="11" fillId="0" borderId="0" xfId="0" applyFont="1" applyBorder="1" applyAlignment="1">
      <alignment vertical="center" wrapText="1"/>
    </xf>
    <xf numFmtId="2" fontId="11" fillId="10" borderId="0" xfId="3" applyNumberFormat="1" applyFont="1" applyBorder="1" applyAlignment="1">
      <alignment horizontal="left" vertical="center"/>
    </xf>
    <xf numFmtId="2" fontId="25" fillId="3" borderId="26" xfId="0" applyNumberFormat="1" applyFont="1" applyFill="1" applyBorder="1" applyAlignment="1">
      <alignment horizontal="left" vertical="center" wrapText="1"/>
    </xf>
    <xf numFmtId="2" fontId="25" fillId="3" borderId="94" xfId="0" applyNumberFormat="1" applyFont="1" applyFill="1" applyBorder="1" applyAlignment="1">
      <alignment horizontal="left" vertical="center" wrapText="1"/>
    </xf>
    <xf numFmtId="0" fontId="25" fillId="12" borderId="0" xfId="3" applyNumberFormat="1" applyFont="1" applyFill="1" applyBorder="1" applyAlignment="1">
      <alignment horizontal="left" vertical="center"/>
    </xf>
    <xf numFmtId="0" fontId="25" fillId="12" borderId="12" xfId="3" applyNumberFormat="1" applyFont="1" applyFill="1" applyBorder="1" applyAlignment="1">
      <alignment horizontal="left" vertical="center"/>
    </xf>
    <xf numFmtId="0" fontId="25" fillId="3" borderId="0" xfId="3" applyNumberFormat="1" applyFont="1" applyFill="1" applyBorder="1" applyAlignment="1">
      <alignment horizontal="left" vertical="center"/>
    </xf>
    <xf numFmtId="0" fontId="25" fillId="3" borderId="12" xfId="3" applyNumberFormat="1" applyFont="1" applyFill="1" applyBorder="1" applyAlignment="1">
      <alignment horizontal="left" vertical="center"/>
    </xf>
    <xf numFmtId="0" fontId="25" fillId="12" borderId="0" xfId="1" applyNumberFormat="1" applyFont="1" applyFill="1" applyBorder="1" applyAlignment="1">
      <alignment horizontal="left" vertical="center"/>
    </xf>
    <xf numFmtId="0" fontId="25" fillId="12" borderId="12" xfId="1" applyNumberFormat="1" applyFont="1" applyFill="1" applyBorder="1" applyAlignment="1">
      <alignment horizontal="left" vertical="center"/>
    </xf>
    <xf numFmtId="0" fontId="11" fillId="3" borderId="2" xfId="3" quotePrefix="1" applyNumberFormat="1" applyFont="1" applyFill="1" applyBorder="1" applyAlignment="1">
      <alignment horizontal="left" vertical="center"/>
    </xf>
    <xf numFmtId="0" fontId="11" fillId="3" borderId="15" xfId="3" applyNumberFormat="1" applyFont="1" applyFill="1" applyBorder="1" applyAlignment="1">
      <alignment horizontal="left" vertical="center"/>
    </xf>
    <xf numFmtId="0" fontId="11" fillId="12" borderId="2" xfId="0" applyFont="1" applyFill="1" applyBorder="1" applyAlignment="1">
      <alignment horizontal="left" vertical="center" wrapText="1"/>
    </xf>
    <xf numFmtId="2" fontId="39" fillId="5" borderId="0" xfId="0" applyNumberFormat="1" applyFont="1" applyFill="1" applyBorder="1" applyAlignment="1">
      <alignment horizontal="left" vertical="center"/>
    </xf>
    <xf numFmtId="0" fontId="38" fillId="7" borderId="0" xfId="3" applyFont="1" applyFill="1" applyBorder="1" applyAlignment="1">
      <alignment horizontal="left" vertical="center"/>
    </xf>
    <xf numFmtId="0" fontId="25" fillId="7" borderId="0" xfId="3" applyFont="1" applyFill="1" applyBorder="1" applyAlignment="1">
      <alignment horizontal="left" vertical="center"/>
    </xf>
    <xf numFmtId="0" fontId="25" fillId="0" borderId="0" xfId="0" applyFont="1" applyAlignment="1">
      <alignment horizontal="left" vertical="center"/>
    </xf>
    <xf numFmtId="0" fontId="25" fillId="0" borderId="0" xfId="0" applyFont="1" applyAlignment="1">
      <alignment horizontal="left" vertical="center" wrapText="1"/>
    </xf>
    <xf numFmtId="0" fontId="17" fillId="12" borderId="0" xfId="0" applyFont="1" applyFill="1" applyAlignment="1">
      <alignment vertical="center"/>
    </xf>
    <xf numFmtId="0" fontId="26" fillId="12" borderId="0" xfId="2" applyFont="1" applyFill="1" applyAlignment="1">
      <alignment vertical="center"/>
    </xf>
    <xf numFmtId="0" fontId="13" fillId="18" borderId="0" xfId="0" applyFont="1" applyFill="1" applyAlignment="1">
      <alignment horizontal="left" vertical="center"/>
    </xf>
    <xf numFmtId="0" fontId="17" fillId="12" borderId="6" xfId="0" applyFont="1" applyFill="1" applyBorder="1" applyAlignment="1">
      <alignment vertical="center"/>
    </xf>
    <xf numFmtId="0" fontId="17" fillId="8" borderId="25" xfId="4" applyFont="1" applyFill="1" applyBorder="1" applyAlignment="1">
      <alignment horizontal="left" vertical="center" wrapText="1"/>
    </xf>
    <xf numFmtId="0" fontId="38" fillId="16" borderId="0" xfId="3" quotePrefix="1" applyFont="1" applyFill="1" applyBorder="1" applyAlignment="1">
      <alignment horizontal="left" vertical="center"/>
    </xf>
    <xf numFmtId="0" fontId="25" fillId="16" borderId="0" xfId="3" quotePrefix="1" applyFont="1" applyFill="1" applyBorder="1" applyAlignment="1">
      <alignment horizontal="left" vertical="center"/>
    </xf>
  </cellXfs>
  <cellStyles count="9">
    <cellStyle name="20 % - Farve1" xfId="8" builtinId="30"/>
    <cellStyle name="20 % - Farve3" xfId="3" builtinId="38"/>
    <cellStyle name="40 % - Farve3" xfId="4" builtinId="39"/>
    <cellStyle name="Beregning 2" xfId="6" xr:uid="{00000000-0005-0000-0000-000003000000}"/>
    <cellStyle name="God 2" xfId="7" xr:uid="{00000000-0005-0000-0000-000004000000}"/>
    <cellStyle name="Komma" xfId="1" builtinId="3"/>
    <cellStyle name="Link" xfId="2" builtinId="8"/>
    <cellStyle name="Normal" xfId="0" builtinId="0"/>
    <cellStyle name="Procent" xfId="5" builtinId="5"/>
  </cellStyles>
  <dxfs count="0"/>
  <tableStyles count="0" defaultTableStyle="TableStyleMedium2" defaultPivotStyle="PivotStyleLight16"/>
  <colors>
    <mruColors>
      <color rgb="FFEDEDED"/>
      <color rgb="FFDBDBDB"/>
      <color rgb="FFC9D1DB"/>
      <color rgb="FFE1E5EB"/>
      <color rgb="FFAF1E2D"/>
      <color rgb="FFA5BEB9"/>
      <color rgb="FF3C6E87"/>
      <color rgb="FF7990A5"/>
      <color rgb="FFF0F0F0"/>
      <color rgb="FF99A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A4721F7E-E93B-40B1-8DA3-79EAEBC7F696}" type="doc">
      <dgm:prSet loTypeId="urn:microsoft.com/office/officeart/2005/8/layout/process1" loCatId="process" qsTypeId="urn:microsoft.com/office/officeart/2005/8/quickstyle/simple1" qsCatId="simple" csTypeId="urn:microsoft.com/office/officeart/2005/8/colors/accent1_2" csCatId="accent1" phldr="1"/>
      <dgm:spPr/>
      <dgm:t>
        <a:bodyPr/>
        <a:lstStyle/>
        <a:p>
          <a:endParaRPr lang="da-DK"/>
        </a:p>
      </dgm:t>
    </dgm:pt>
    <dgm:pt modelId="{0BBD1850-5827-4760-85DB-C7C85D885F82}">
      <dgm:prSet phldrT="[Tekst]" custT="1"/>
      <dgm:spPr>
        <a:solidFill>
          <a:srgbClr val="EDEDED"/>
        </a:solidFill>
      </dgm:spPr>
      <dgm:t>
        <a:bodyPr anchor="t"/>
        <a:lstStyle/>
        <a:p>
          <a:pPr algn="l"/>
          <a:r>
            <a:rPr lang="da-DK" sz="1400" b="1">
              <a:solidFill>
                <a:sysClr val="windowText" lastClr="000000"/>
              </a:solidFill>
            </a:rPr>
            <a:t>1. Scope</a:t>
          </a:r>
        </a:p>
      </dgm:t>
    </dgm:pt>
    <dgm:pt modelId="{D4CBA652-23E6-40FF-B65D-15B38E3A28F2}" type="parTrans" cxnId="{3F8637A4-C23F-4BED-89A1-BE20E644AC1E}">
      <dgm:prSet/>
      <dgm:spPr/>
      <dgm:t>
        <a:bodyPr/>
        <a:lstStyle/>
        <a:p>
          <a:endParaRPr lang="da-DK"/>
        </a:p>
      </dgm:t>
    </dgm:pt>
    <dgm:pt modelId="{B9CD5067-4470-46C9-A86B-E7A031AA9464}" type="sibTrans" cxnId="{3F8637A4-C23F-4BED-89A1-BE20E644AC1E}">
      <dgm:prSet/>
      <dgm:spPr>
        <a:solidFill>
          <a:srgbClr val="AF1E2D"/>
        </a:solidFill>
      </dgm:spPr>
      <dgm:t>
        <a:bodyPr/>
        <a:lstStyle/>
        <a:p>
          <a:endParaRPr lang="da-DK"/>
        </a:p>
      </dgm:t>
    </dgm:pt>
    <dgm:pt modelId="{2827A30D-D6FA-4C42-BFDE-EC155341A649}">
      <dgm:prSet phldrT="[Tekst]" custT="1"/>
      <dgm:spPr>
        <a:solidFill>
          <a:srgbClr val="EDEDED"/>
        </a:solidFill>
      </dgm:spPr>
      <dgm:t>
        <a:bodyPr/>
        <a:lstStyle/>
        <a:p>
          <a:pPr algn="l"/>
          <a:r>
            <a:rPr lang="da-DK" sz="1400" b="1">
              <a:solidFill>
                <a:sysClr val="windowText" lastClr="000000"/>
              </a:solidFill>
            </a:rPr>
            <a:t>2. Scale</a:t>
          </a:r>
        </a:p>
      </dgm:t>
    </dgm:pt>
    <dgm:pt modelId="{5C0F2C80-3227-464E-8875-C5C2F14D877C}" type="parTrans" cxnId="{32F5462A-F6C2-48A2-99DA-0471B6BF3735}">
      <dgm:prSet/>
      <dgm:spPr/>
      <dgm:t>
        <a:bodyPr/>
        <a:lstStyle/>
        <a:p>
          <a:endParaRPr lang="da-DK"/>
        </a:p>
      </dgm:t>
    </dgm:pt>
    <dgm:pt modelId="{67232928-560C-465E-BD2C-A0B7E07FAD49}" type="sibTrans" cxnId="{32F5462A-F6C2-48A2-99DA-0471B6BF3735}">
      <dgm:prSet/>
      <dgm:spPr>
        <a:solidFill>
          <a:srgbClr val="AF1E2D"/>
        </a:solidFill>
      </dgm:spPr>
      <dgm:t>
        <a:bodyPr/>
        <a:lstStyle/>
        <a:p>
          <a:endParaRPr lang="da-DK"/>
        </a:p>
      </dgm:t>
    </dgm:pt>
    <dgm:pt modelId="{D726396E-B255-4CA2-BDF2-18C5F6658B4F}">
      <dgm:prSet phldrT="[Tekst]" custT="1"/>
      <dgm:spPr/>
      <dgm:t>
        <a:bodyPr anchor="ctr"/>
        <a:lstStyle/>
        <a:p>
          <a:pPr algn="l"/>
          <a:r>
            <a:rPr lang="da-DK" sz="1000">
              <a:solidFill>
                <a:sysClr val="windowText" lastClr="000000"/>
              </a:solidFill>
            </a:rPr>
            <a:t>Afdækning af porteføljesammensætning i Arbejdernes Landsbank </a:t>
          </a:r>
        </a:p>
      </dgm:t>
    </dgm:pt>
    <dgm:pt modelId="{A25450B5-73F4-4C90-9D22-1BE30B712AEB}" type="parTrans" cxnId="{57C5642C-A4F0-48C8-A779-E99120E67DFE}">
      <dgm:prSet/>
      <dgm:spPr/>
      <dgm:t>
        <a:bodyPr/>
        <a:lstStyle/>
        <a:p>
          <a:endParaRPr lang="da-DK"/>
        </a:p>
      </dgm:t>
    </dgm:pt>
    <dgm:pt modelId="{8A1CAB27-2842-4EE0-BF8F-AA12A8C90783}" type="sibTrans" cxnId="{57C5642C-A4F0-48C8-A779-E99120E67DFE}">
      <dgm:prSet/>
      <dgm:spPr/>
      <dgm:t>
        <a:bodyPr/>
        <a:lstStyle/>
        <a:p>
          <a:endParaRPr lang="da-DK"/>
        </a:p>
      </dgm:t>
    </dgm:pt>
    <dgm:pt modelId="{E733F4DF-F7AD-46A1-B050-12DE2B255890}">
      <dgm:prSet custT="1"/>
      <dgm:spPr>
        <a:solidFill>
          <a:srgbClr val="EDEDED"/>
        </a:solidFill>
      </dgm:spPr>
      <dgm:t>
        <a:bodyPr/>
        <a:lstStyle/>
        <a:p>
          <a:pPr algn="l"/>
          <a:r>
            <a:rPr lang="da-DK" sz="1400" b="1">
              <a:solidFill>
                <a:sysClr val="windowText" lastClr="000000"/>
              </a:solidFill>
            </a:rPr>
            <a:t>4. Impact</a:t>
          </a:r>
        </a:p>
      </dgm:t>
    </dgm:pt>
    <dgm:pt modelId="{F627E4FB-65BF-4493-BB25-CE8298DAB6C2}" type="parTrans" cxnId="{D20BEE59-652E-4F66-B17E-F49F7D19C395}">
      <dgm:prSet/>
      <dgm:spPr/>
      <dgm:t>
        <a:bodyPr/>
        <a:lstStyle/>
        <a:p>
          <a:endParaRPr lang="da-DK"/>
        </a:p>
      </dgm:t>
    </dgm:pt>
    <dgm:pt modelId="{A314E581-96AD-44DD-998A-5B45913AF802}" type="sibTrans" cxnId="{D20BEE59-652E-4F66-B17E-F49F7D19C395}">
      <dgm:prSet/>
      <dgm:spPr>
        <a:solidFill>
          <a:srgbClr val="AF1E2D"/>
        </a:solidFill>
      </dgm:spPr>
      <dgm:t>
        <a:bodyPr/>
        <a:lstStyle/>
        <a:p>
          <a:endParaRPr lang="da-DK"/>
        </a:p>
      </dgm:t>
    </dgm:pt>
    <dgm:pt modelId="{0E545AE3-5267-445F-BA03-02A4A5C5FD6D}">
      <dgm:prSet custT="1"/>
      <dgm:spPr>
        <a:solidFill>
          <a:srgbClr val="EDEDED"/>
        </a:solidFill>
      </dgm:spPr>
      <dgm:t>
        <a:bodyPr/>
        <a:lstStyle/>
        <a:p>
          <a:pPr algn="l"/>
          <a:r>
            <a:rPr lang="da-DK" sz="1400" b="1">
              <a:solidFill>
                <a:sysClr val="windowText" lastClr="000000"/>
              </a:solidFill>
            </a:rPr>
            <a:t>5. Performance</a:t>
          </a:r>
        </a:p>
      </dgm:t>
    </dgm:pt>
    <dgm:pt modelId="{4B02B955-02A3-41EE-B81F-8D3E1F6A971C}" type="parTrans" cxnId="{080E6064-889E-42CA-9F0E-9972F92F5E0D}">
      <dgm:prSet/>
      <dgm:spPr/>
      <dgm:t>
        <a:bodyPr/>
        <a:lstStyle/>
        <a:p>
          <a:endParaRPr lang="da-DK"/>
        </a:p>
      </dgm:t>
    </dgm:pt>
    <dgm:pt modelId="{44190701-B1A3-48F6-A897-2395DDC8C12A}" type="sibTrans" cxnId="{080E6064-889E-42CA-9F0E-9972F92F5E0D}">
      <dgm:prSet/>
      <dgm:spPr/>
      <dgm:t>
        <a:bodyPr/>
        <a:lstStyle/>
        <a:p>
          <a:endParaRPr lang="da-DK"/>
        </a:p>
      </dgm:t>
    </dgm:pt>
    <dgm:pt modelId="{2E50FDFD-2014-432C-96DA-61E332C1766C}">
      <dgm:prSet custT="1"/>
      <dgm:spPr>
        <a:solidFill>
          <a:srgbClr val="EDEDED"/>
        </a:solidFill>
      </dgm:spPr>
      <dgm:t>
        <a:bodyPr anchor="ctr"/>
        <a:lstStyle/>
        <a:p>
          <a:pPr algn="l"/>
          <a:r>
            <a:rPr lang="da-DK" sz="1000">
              <a:solidFill>
                <a:sysClr val="windowText" lastClr="000000"/>
              </a:solidFill>
            </a:rPr>
            <a:t>Identifikation af potentielle impact områder i Arbejdernes Landsbank </a:t>
          </a:r>
        </a:p>
      </dgm:t>
    </dgm:pt>
    <dgm:pt modelId="{98361001-CD3D-4215-B83A-9228FBACFEC2}" type="parTrans" cxnId="{1FA1E1D7-7326-4204-A346-061C76B43FD5}">
      <dgm:prSet/>
      <dgm:spPr/>
      <dgm:t>
        <a:bodyPr/>
        <a:lstStyle/>
        <a:p>
          <a:endParaRPr lang="da-DK"/>
        </a:p>
      </dgm:t>
    </dgm:pt>
    <dgm:pt modelId="{1BFB1ACB-3D05-4274-BF3B-B0055D9D4197}" type="sibTrans" cxnId="{1FA1E1D7-7326-4204-A346-061C76B43FD5}">
      <dgm:prSet/>
      <dgm:spPr/>
      <dgm:t>
        <a:bodyPr/>
        <a:lstStyle/>
        <a:p>
          <a:endParaRPr lang="da-DK"/>
        </a:p>
      </dgm:t>
    </dgm:pt>
    <dgm:pt modelId="{96E2A57B-D4F5-4ACA-AA4A-175A54C98D7D}">
      <dgm:prSet custT="1"/>
      <dgm:spPr>
        <a:solidFill>
          <a:srgbClr val="EDEDED"/>
        </a:solidFill>
      </dgm:spPr>
      <dgm:t>
        <a:bodyPr anchor="ctr"/>
        <a:lstStyle/>
        <a:p>
          <a:pPr algn="l"/>
          <a:r>
            <a:rPr lang="da-DK" sz="1000">
              <a:solidFill>
                <a:sysClr val="windowText" lastClr="000000"/>
              </a:solidFill>
            </a:rPr>
            <a:t>Kvantifikation af væsentligste impact område i Arbejdernes Landsbank</a:t>
          </a:r>
        </a:p>
      </dgm:t>
    </dgm:pt>
    <dgm:pt modelId="{73A5AF3E-4C59-4DAD-BC52-65984905C5A8}" type="parTrans" cxnId="{38A5C5CB-EC36-4262-8CB4-2572F18FD6D8}">
      <dgm:prSet/>
      <dgm:spPr/>
      <dgm:t>
        <a:bodyPr/>
        <a:lstStyle/>
        <a:p>
          <a:endParaRPr lang="da-DK"/>
        </a:p>
      </dgm:t>
    </dgm:pt>
    <dgm:pt modelId="{D3944DEB-B182-4295-A53B-981F49C68867}" type="sibTrans" cxnId="{38A5C5CB-EC36-4262-8CB4-2572F18FD6D8}">
      <dgm:prSet/>
      <dgm:spPr/>
      <dgm:t>
        <a:bodyPr/>
        <a:lstStyle/>
        <a:p>
          <a:endParaRPr lang="da-DK"/>
        </a:p>
      </dgm:t>
    </dgm:pt>
    <dgm:pt modelId="{D5D81A1A-DA16-4EA7-A0A2-B12F6FED8085}">
      <dgm:prSet phldrT="[Tekst]" custT="1"/>
      <dgm:spPr>
        <a:solidFill>
          <a:srgbClr val="EDEDED"/>
        </a:solidFill>
      </dgm:spPr>
      <dgm:t>
        <a:bodyPr/>
        <a:lstStyle/>
        <a:p>
          <a:pPr algn="l"/>
          <a:r>
            <a:rPr lang="da-DK" sz="1400" b="1">
              <a:solidFill>
                <a:sysClr val="windowText" lastClr="000000"/>
              </a:solidFill>
            </a:rPr>
            <a:t>3. Context</a:t>
          </a:r>
        </a:p>
      </dgm:t>
    </dgm:pt>
    <dgm:pt modelId="{E32724CA-7F95-4B6A-8BF3-149B77715BCD}" type="parTrans" cxnId="{FF32C39E-15BF-4898-BA5A-3832CD238F9B}">
      <dgm:prSet/>
      <dgm:spPr/>
      <dgm:t>
        <a:bodyPr/>
        <a:lstStyle/>
        <a:p>
          <a:endParaRPr lang="da-DK"/>
        </a:p>
      </dgm:t>
    </dgm:pt>
    <dgm:pt modelId="{FCE90009-8CC5-4450-B206-23CF393DC5E6}" type="sibTrans" cxnId="{FF32C39E-15BF-4898-BA5A-3832CD238F9B}">
      <dgm:prSet/>
      <dgm:spPr>
        <a:solidFill>
          <a:srgbClr val="AF1E2D"/>
        </a:solidFill>
      </dgm:spPr>
      <dgm:t>
        <a:bodyPr/>
        <a:lstStyle/>
        <a:p>
          <a:endParaRPr lang="da-DK"/>
        </a:p>
      </dgm:t>
    </dgm:pt>
    <dgm:pt modelId="{9F6CA1E7-B03B-4701-B2C1-FBEF650F6C82}">
      <dgm:prSet phldrT="[Tekst]" custT="1"/>
      <dgm:spPr/>
      <dgm:t>
        <a:bodyPr anchor="ctr"/>
        <a:lstStyle/>
        <a:p>
          <a:pPr algn="l"/>
          <a:r>
            <a:rPr lang="da-DK" sz="1000">
              <a:solidFill>
                <a:sysClr val="windowText" lastClr="000000"/>
              </a:solidFill>
            </a:rPr>
            <a:t>Relevans til den kontekst, som Arbejdernes Landsbank opererer i</a:t>
          </a:r>
        </a:p>
      </dgm:t>
    </dgm:pt>
    <dgm:pt modelId="{EDC061F2-2B0C-4CD4-A97F-EEDF8875B61F}" type="parTrans" cxnId="{4BFF3DB4-9874-4D2B-BC37-DFA8A72BF71C}">
      <dgm:prSet/>
      <dgm:spPr/>
      <dgm:t>
        <a:bodyPr/>
        <a:lstStyle/>
        <a:p>
          <a:endParaRPr lang="da-DK"/>
        </a:p>
      </dgm:t>
    </dgm:pt>
    <dgm:pt modelId="{3069A82A-025E-40A5-8F1D-B99B5876B3C1}" type="sibTrans" cxnId="{4BFF3DB4-9874-4D2B-BC37-DFA8A72BF71C}">
      <dgm:prSet/>
      <dgm:spPr/>
      <dgm:t>
        <a:bodyPr/>
        <a:lstStyle/>
        <a:p>
          <a:endParaRPr lang="da-DK"/>
        </a:p>
      </dgm:t>
    </dgm:pt>
    <dgm:pt modelId="{5DDEC32C-B9A6-4DDF-A820-3A5DA4FEE458}">
      <dgm:prSet phldrT="[Tekst]" custT="1"/>
      <dgm:spPr/>
      <dgm:t>
        <a:bodyPr anchor="ctr"/>
        <a:lstStyle/>
        <a:p>
          <a:pPr algn="l"/>
          <a:r>
            <a:rPr lang="da-DK" sz="1000">
              <a:solidFill>
                <a:sysClr val="windowText" lastClr="000000"/>
              </a:solidFill>
            </a:rPr>
            <a:t>Hovedaktiviteter i Arbejdernes Landsbank </a:t>
          </a:r>
        </a:p>
      </dgm:t>
    </dgm:pt>
    <dgm:pt modelId="{808C1073-7059-494F-AECA-3485A544EB5A}" type="sibTrans" cxnId="{5E9ED5F6-CC9B-4A59-9C97-AB3823958EA0}">
      <dgm:prSet/>
      <dgm:spPr/>
      <dgm:t>
        <a:bodyPr/>
        <a:lstStyle/>
        <a:p>
          <a:endParaRPr lang="da-DK"/>
        </a:p>
      </dgm:t>
    </dgm:pt>
    <dgm:pt modelId="{6FC61A3A-55CF-45E3-BA2D-B329F43CF36A}" type="parTrans" cxnId="{5E9ED5F6-CC9B-4A59-9C97-AB3823958EA0}">
      <dgm:prSet/>
      <dgm:spPr/>
      <dgm:t>
        <a:bodyPr/>
        <a:lstStyle/>
        <a:p>
          <a:endParaRPr lang="da-DK"/>
        </a:p>
      </dgm:t>
    </dgm:pt>
    <dgm:pt modelId="{70CC549D-8264-4F26-99BC-D79C4C0184CB}" type="pres">
      <dgm:prSet presAssocID="{A4721F7E-E93B-40B1-8DA3-79EAEBC7F696}" presName="Name0" presStyleCnt="0">
        <dgm:presLayoutVars>
          <dgm:dir/>
          <dgm:resizeHandles val="exact"/>
        </dgm:presLayoutVars>
      </dgm:prSet>
      <dgm:spPr/>
    </dgm:pt>
    <dgm:pt modelId="{224398FD-4CEB-43EC-8936-A14261EFA0F5}" type="pres">
      <dgm:prSet presAssocID="{0BBD1850-5827-4760-85DB-C7C85D885F82}" presName="node" presStyleLbl="node1" presStyleIdx="0" presStyleCnt="5">
        <dgm:presLayoutVars>
          <dgm:bulletEnabled val="1"/>
        </dgm:presLayoutVars>
      </dgm:prSet>
      <dgm:spPr/>
    </dgm:pt>
    <dgm:pt modelId="{D803392C-8B36-448D-A085-68BE270A8412}" type="pres">
      <dgm:prSet presAssocID="{B9CD5067-4470-46C9-A86B-E7A031AA9464}" presName="sibTrans" presStyleLbl="sibTrans2D1" presStyleIdx="0" presStyleCnt="4"/>
      <dgm:spPr/>
    </dgm:pt>
    <dgm:pt modelId="{06CF315E-4E04-41BA-82DC-60145CAA74F1}" type="pres">
      <dgm:prSet presAssocID="{B9CD5067-4470-46C9-A86B-E7A031AA9464}" presName="connectorText" presStyleLbl="sibTrans2D1" presStyleIdx="0" presStyleCnt="4"/>
      <dgm:spPr/>
    </dgm:pt>
    <dgm:pt modelId="{2ADB5DF2-20D0-4223-B666-54C0479B48D8}" type="pres">
      <dgm:prSet presAssocID="{2827A30D-D6FA-4C42-BFDE-EC155341A649}" presName="node" presStyleLbl="node1" presStyleIdx="1" presStyleCnt="5">
        <dgm:presLayoutVars>
          <dgm:bulletEnabled val="1"/>
        </dgm:presLayoutVars>
      </dgm:prSet>
      <dgm:spPr/>
    </dgm:pt>
    <dgm:pt modelId="{1C47B827-817F-4BB6-A8A9-3A93A505CDCB}" type="pres">
      <dgm:prSet presAssocID="{67232928-560C-465E-BD2C-A0B7E07FAD49}" presName="sibTrans" presStyleLbl="sibTrans2D1" presStyleIdx="1" presStyleCnt="4"/>
      <dgm:spPr/>
    </dgm:pt>
    <dgm:pt modelId="{6ACA1226-8BB0-41EC-8C53-55EC6D5BA981}" type="pres">
      <dgm:prSet presAssocID="{67232928-560C-465E-BD2C-A0B7E07FAD49}" presName="connectorText" presStyleLbl="sibTrans2D1" presStyleIdx="1" presStyleCnt="4"/>
      <dgm:spPr/>
    </dgm:pt>
    <dgm:pt modelId="{9FD67D1C-CF56-4EAC-8448-282996090792}" type="pres">
      <dgm:prSet presAssocID="{D5D81A1A-DA16-4EA7-A0A2-B12F6FED8085}" presName="node" presStyleLbl="node1" presStyleIdx="2" presStyleCnt="5">
        <dgm:presLayoutVars>
          <dgm:bulletEnabled val="1"/>
        </dgm:presLayoutVars>
      </dgm:prSet>
      <dgm:spPr/>
    </dgm:pt>
    <dgm:pt modelId="{3F66EFE5-E9C4-4B0F-B020-D083DCCEE142}" type="pres">
      <dgm:prSet presAssocID="{FCE90009-8CC5-4450-B206-23CF393DC5E6}" presName="sibTrans" presStyleLbl="sibTrans2D1" presStyleIdx="2" presStyleCnt="4"/>
      <dgm:spPr/>
    </dgm:pt>
    <dgm:pt modelId="{34477F6E-79B7-4DE4-A0F3-39F9C84A045E}" type="pres">
      <dgm:prSet presAssocID="{FCE90009-8CC5-4450-B206-23CF393DC5E6}" presName="connectorText" presStyleLbl="sibTrans2D1" presStyleIdx="2" presStyleCnt="4"/>
      <dgm:spPr/>
    </dgm:pt>
    <dgm:pt modelId="{91CADBF6-26CD-4FC1-8DDC-B4AEF7473C17}" type="pres">
      <dgm:prSet presAssocID="{E733F4DF-F7AD-46A1-B050-12DE2B255890}" presName="node" presStyleLbl="node1" presStyleIdx="3" presStyleCnt="5">
        <dgm:presLayoutVars>
          <dgm:bulletEnabled val="1"/>
        </dgm:presLayoutVars>
      </dgm:prSet>
      <dgm:spPr/>
    </dgm:pt>
    <dgm:pt modelId="{4176FC87-2D0D-476F-A03C-F23494C0EE96}" type="pres">
      <dgm:prSet presAssocID="{A314E581-96AD-44DD-998A-5B45913AF802}" presName="sibTrans" presStyleLbl="sibTrans2D1" presStyleIdx="3" presStyleCnt="4"/>
      <dgm:spPr/>
    </dgm:pt>
    <dgm:pt modelId="{92434B11-1172-4C21-9116-5FBAA657997E}" type="pres">
      <dgm:prSet presAssocID="{A314E581-96AD-44DD-998A-5B45913AF802}" presName="connectorText" presStyleLbl="sibTrans2D1" presStyleIdx="3" presStyleCnt="4"/>
      <dgm:spPr/>
    </dgm:pt>
    <dgm:pt modelId="{8B999729-95E1-486D-9AD1-2765A332A8C5}" type="pres">
      <dgm:prSet presAssocID="{0E545AE3-5267-445F-BA03-02A4A5C5FD6D}" presName="node" presStyleLbl="node1" presStyleIdx="4" presStyleCnt="5">
        <dgm:presLayoutVars>
          <dgm:bulletEnabled val="1"/>
        </dgm:presLayoutVars>
      </dgm:prSet>
      <dgm:spPr/>
    </dgm:pt>
  </dgm:ptLst>
  <dgm:cxnLst>
    <dgm:cxn modelId="{E0484404-90BA-4A6D-839E-D2CBC83AE91F}" type="presOf" srcId="{2827A30D-D6FA-4C42-BFDE-EC155341A649}" destId="{2ADB5DF2-20D0-4223-B666-54C0479B48D8}" srcOrd="0" destOrd="0" presId="urn:microsoft.com/office/officeart/2005/8/layout/process1"/>
    <dgm:cxn modelId="{F79F1315-F4D2-47E4-9EBE-AFFA650A9DCA}" type="presOf" srcId="{67232928-560C-465E-BD2C-A0B7E07FAD49}" destId="{1C47B827-817F-4BB6-A8A9-3A93A505CDCB}" srcOrd="0" destOrd="0" presId="urn:microsoft.com/office/officeart/2005/8/layout/process1"/>
    <dgm:cxn modelId="{7506661D-4A00-4151-9347-8478F0D3ED6C}" type="presOf" srcId="{D726396E-B255-4CA2-BDF2-18C5F6658B4F}" destId="{2ADB5DF2-20D0-4223-B666-54C0479B48D8}" srcOrd="0" destOrd="1" presId="urn:microsoft.com/office/officeart/2005/8/layout/process1"/>
    <dgm:cxn modelId="{1B28AC23-A837-4C68-9CB5-D0B28D12A2F6}" type="presOf" srcId="{A314E581-96AD-44DD-998A-5B45913AF802}" destId="{4176FC87-2D0D-476F-A03C-F23494C0EE96}" srcOrd="0" destOrd="0" presId="urn:microsoft.com/office/officeart/2005/8/layout/process1"/>
    <dgm:cxn modelId="{32F5462A-F6C2-48A2-99DA-0471B6BF3735}" srcId="{A4721F7E-E93B-40B1-8DA3-79EAEBC7F696}" destId="{2827A30D-D6FA-4C42-BFDE-EC155341A649}" srcOrd="1" destOrd="0" parTransId="{5C0F2C80-3227-464E-8875-C5C2F14D877C}" sibTransId="{67232928-560C-465E-BD2C-A0B7E07FAD49}"/>
    <dgm:cxn modelId="{57C5642C-A4F0-48C8-A779-E99120E67DFE}" srcId="{2827A30D-D6FA-4C42-BFDE-EC155341A649}" destId="{D726396E-B255-4CA2-BDF2-18C5F6658B4F}" srcOrd="0" destOrd="0" parTransId="{A25450B5-73F4-4C90-9D22-1BE30B712AEB}" sibTransId="{8A1CAB27-2842-4EE0-BF8F-AA12A8C90783}"/>
    <dgm:cxn modelId="{AD46793C-B406-4976-A83A-468D04ACEBD3}" type="presOf" srcId="{67232928-560C-465E-BD2C-A0B7E07FAD49}" destId="{6ACA1226-8BB0-41EC-8C53-55EC6D5BA981}" srcOrd="1" destOrd="0" presId="urn:microsoft.com/office/officeart/2005/8/layout/process1"/>
    <dgm:cxn modelId="{DB0D555F-5F38-4D97-81D1-934A17D06548}" type="presOf" srcId="{2E50FDFD-2014-432C-96DA-61E332C1766C}" destId="{91CADBF6-26CD-4FC1-8DDC-B4AEF7473C17}" srcOrd="0" destOrd="1" presId="urn:microsoft.com/office/officeart/2005/8/layout/process1"/>
    <dgm:cxn modelId="{A1B87761-4816-4CF0-AAF4-CE8A0452D4E4}" type="presOf" srcId="{A314E581-96AD-44DD-998A-5B45913AF802}" destId="{92434B11-1172-4C21-9116-5FBAA657997E}" srcOrd="1" destOrd="0" presId="urn:microsoft.com/office/officeart/2005/8/layout/process1"/>
    <dgm:cxn modelId="{080E6064-889E-42CA-9F0E-9972F92F5E0D}" srcId="{A4721F7E-E93B-40B1-8DA3-79EAEBC7F696}" destId="{0E545AE3-5267-445F-BA03-02A4A5C5FD6D}" srcOrd="4" destOrd="0" parTransId="{4B02B955-02A3-41EE-B81F-8D3E1F6A971C}" sibTransId="{44190701-B1A3-48F6-A897-2395DDC8C12A}"/>
    <dgm:cxn modelId="{4E46184B-D427-47B3-B2AE-A7EE5608B8FE}" type="presOf" srcId="{A4721F7E-E93B-40B1-8DA3-79EAEBC7F696}" destId="{70CC549D-8264-4F26-99BC-D79C4C0184CB}" srcOrd="0" destOrd="0" presId="urn:microsoft.com/office/officeart/2005/8/layout/process1"/>
    <dgm:cxn modelId="{6712E075-9454-4F6B-938C-5C8AC10CBE08}" type="presOf" srcId="{FCE90009-8CC5-4450-B206-23CF393DC5E6}" destId="{34477F6E-79B7-4DE4-A0F3-39F9C84A045E}" srcOrd="1" destOrd="0" presId="urn:microsoft.com/office/officeart/2005/8/layout/process1"/>
    <dgm:cxn modelId="{D20BEE59-652E-4F66-B17E-F49F7D19C395}" srcId="{A4721F7E-E93B-40B1-8DA3-79EAEBC7F696}" destId="{E733F4DF-F7AD-46A1-B050-12DE2B255890}" srcOrd="3" destOrd="0" parTransId="{F627E4FB-65BF-4493-BB25-CE8298DAB6C2}" sibTransId="{A314E581-96AD-44DD-998A-5B45913AF802}"/>
    <dgm:cxn modelId="{9959D35A-2D47-4088-B7EF-441649E3EE0C}" type="presOf" srcId="{9F6CA1E7-B03B-4701-B2C1-FBEF650F6C82}" destId="{9FD67D1C-CF56-4EAC-8448-282996090792}" srcOrd="0" destOrd="1" presId="urn:microsoft.com/office/officeart/2005/8/layout/process1"/>
    <dgm:cxn modelId="{324D777D-352D-4818-97BB-FB73C4ED2359}" type="presOf" srcId="{B9CD5067-4470-46C9-A86B-E7A031AA9464}" destId="{06CF315E-4E04-41BA-82DC-60145CAA74F1}" srcOrd="1" destOrd="0" presId="urn:microsoft.com/office/officeart/2005/8/layout/process1"/>
    <dgm:cxn modelId="{E6CD6D88-F4F1-4A3F-9023-0F7E3B4B94D2}" type="presOf" srcId="{96E2A57B-D4F5-4ACA-AA4A-175A54C98D7D}" destId="{8B999729-95E1-486D-9AD1-2765A332A8C5}" srcOrd="0" destOrd="1" presId="urn:microsoft.com/office/officeart/2005/8/layout/process1"/>
    <dgm:cxn modelId="{FF32C39E-15BF-4898-BA5A-3832CD238F9B}" srcId="{A4721F7E-E93B-40B1-8DA3-79EAEBC7F696}" destId="{D5D81A1A-DA16-4EA7-A0A2-B12F6FED8085}" srcOrd="2" destOrd="0" parTransId="{E32724CA-7F95-4B6A-8BF3-149B77715BCD}" sibTransId="{FCE90009-8CC5-4450-B206-23CF393DC5E6}"/>
    <dgm:cxn modelId="{3F8637A4-C23F-4BED-89A1-BE20E644AC1E}" srcId="{A4721F7E-E93B-40B1-8DA3-79EAEBC7F696}" destId="{0BBD1850-5827-4760-85DB-C7C85D885F82}" srcOrd="0" destOrd="0" parTransId="{D4CBA652-23E6-40FF-B65D-15B38E3A28F2}" sibTransId="{B9CD5067-4470-46C9-A86B-E7A031AA9464}"/>
    <dgm:cxn modelId="{4BFF3DB4-9874-4D2B-BC37-DFA8A72BF71C}" srcId="{D5D81A1A-DA16-4EA7-A0A2-B12F6FED8085}" destId="{9F6CA1E7-B03B-4701-B2C1-FBEF650F6C82}" srcOrd="0" destOrd="0" parTransId="{EDC061F2-2B0C-4CD4-A97F-EEDF8875B61F}" sibTransId="{3069A82A-025E-40A5-8F1D-B99B5876B3C1}"/>
    <dgm:cxn modelId="{8AFCC5BA-2619-401E-9918-29BA19EF4463}" type="presOf" srcId="{0E545AE3-5267-445F-BA03-02A4A5C5FD6D}" destId="{8B999729-95E1-486D-9AD1-2765A332A8C5}" srcOrd="0" destOrd="0" presId="urn:microsoft.com/office/officeart/2005/8/layout/process1"/>
    <dgm:cxn modelId="{9577DAC2-96E1-492F-9812-B71B3F7EE878}" type="presOf" srcId="{B9CD5067-4470-46C9-A86B-E7A031AA9464}" destId="{D803392C-8B36-448D-A085-68BE270A8412}" srcOrd="0" destOrd="0" presId="urn:microsoft.com/office/officeart/2005/8/layout/process1"/>
    <dgm:cxn modelId="{38A5C5CB-EC36-4262-8CB4-2572F18FD6D8}" srcId="{0E545AE3-5267-445F-BA03-02A4A5C5FD6D}" destId="{96E2A57B-D4F5-4ACA-AA4A-175A54C98D7D}" srcOrd="0" destOrd="0" parTransId="{73A5AF3E-4C59-4DAD-BC52-65984905C5A8}" sibTransId="{D3944DEB-B182-4295-A53B-981F49C68867}"/>
    <dgm:cxn modelId="{C714BDCD-3859-44E9-A056-CE589F2C1D6A}" type="presOf" srcId="{FCE90009-8CC5-4450-B206-23CF393DC5E6}" destId="{3F66EFE5-E9C4-4B0F-B020-D083DCCEE142}" srcOrd="0" destOrd="0" presId="urn:microsoft.com/office/officeart/2005/8/layout/process1"/>
    <dgm:cxn modelId="{9F769BD0-FB29-4392-8555-D673C51446B3}" type="presOf" srcId="{0BBD1850-5827-4760-85DB-C7C85D885F82}" destId="{224398FD-4CEB-43EC-8936-A14261EFA0F5}" srcOrd="0" destOrd="0" presId="urn:microsoft.com/office/officeart/2005/8/layout/process1"/>
    <dgm:cxn modelId="{7343C8D6-87E7-4CFF-B77B-479777AB2DBC}" type="presOf" srcId="{5DDEC32C-B9A6-4DDF-A820-3A5DA4FEE458}" destId="{224398FD-4CEB-43EC-8936-A14261EFA0F5}" srcOrd="0" destOrd="1" presId="urn:microsoft.com/office/officeart/2005/8/layout/process1"/>
    <dgm:cxn modelId="{1FA1E1D7-7326-4204-A346-061C76B43FD5}" srcId="{E733F4DF-F7AD-46A1-B050-12DE2B255890}" destId="{2E50FDFD-2014-432C-96DA-61E332C1766C}" srcOrd="0" destOrd="0" parTransId="{98361001-CD3D-4215-B83A-9228FBACFEC2}" sibTransId="{1BFB1ACB-3D05-4274-BF3B-B0055D9D4197}"/>
    <dgm:cxn modelId="{829D07DC-764B-4057-9D16-0C92179CF170}" type="presOf" srcId="{D5D81A1A-DA16-4EA7-A0A2-B12F6FED8085}" destId="{9FD67D1C-CF56-4EAC-8448-282996090792}" srcOrd="0" destOrd="0" presId="urn:microsoft.com/office/officeart/2005/8/layout/process1"/>
    <dgm:cxn modelId="{5E9ED5F6-CC9B-4A59-9C97-AB3823958EA0}" srcId="{0BBD1850-5827-4760-85DB-C7C85D885F82}" destId="{5DDEC32C-B9A6-4DDF-A820-3A5DA4FEE458}" srcOrd="0" destOrd="0" parTransId="{6FC61A3A-55CF-45E3-BA2D-B329F43CF36A}" sibTransId="{808C1073-7059-494F-AECA-3485A544EB5A}"/>
    <dgm:cxn modelId="{E7E478FF-1A9B-419A-BBB3-5C4189849AA6}" type="presOf" srcId="{E733F4DF-F7AD-46A1-B050-12DE2B255890}" destId="{91CADBF6-26CD-4FC1-8DDC-B4AEF7473C17}" srcOrd="0" destOrd="0" presId="urn:microsoft.com/office/officeart/2005/8/layout/process1"/>
    <dgm:cxn modelId="{BAD73B5D-E7CA-4C25-B9E9-E3F86E63D62E}" type="presParOf" srcId="{70CC549D-8264-4F26-99BC-D79C4C0184CB}" destId="{224398FD-4CEB-43EC-8936-A14261EFA0F5}" srcOrd="0" destOrd="0" presId="urn:microsoft.com/office/officeart/2005/8/layout/process1"/>
    <dgm:cxn modelId="{75980697-A239-4F3D-818D-860DF060EABF}" type="presParOf" srcId="{70CC549D-8264-4F26-99BC-D79C4C0184CB}" destId="{D803392C-8B36-448D-A085-68BE270A8412}" srcOrd="1" destOrd="0" presId="urn:microsoft.com/office/officeart/2005/8/layout/process1"/>
    <dgm:cxn modelId="{2CC43536-9E0A-4ED1-8EE0-7A927ECCD0AE}" type="presParOf" srcId="{D803392C-8B36-448D-A085-68BE270A8412}" destId="{06CF315E-4E04-41BA-82DC-60145CAA74F1}" srcOrd="0" destOrd="0" presId="urn:microsoft.com/office/officeart/2005/8/layout/process1"/>
    <dgm:cxn modelId="{4261F896-18FE-4FF7-8188-D66DB2843078}" type="presParOf" srcId="{70CC549D-8264-4F26-99BC-D79C4C0184CB}" destId="{2ADB5DF2-20D0-4223-B666-54C0479B48D8}" srcOrd="2" destOrd="0" presId="urn:microsoft.com/office/officeart/2005/8/layout/process1"/>
    <dgm:cxn modelId="{D2863E84-A0B2-4850-8547-D8EB98E0DC87}" type="presParOf" srcId="{70CC549D-8264-4F26-99BC-D79C4C0184CB}" destId="{1C47B827-817F-4BB6-A8A9-3A93A505CDCB}" srcOrd="3" destOrd="0" presId="urn:microsoft.com/office/officeart/2005/8/layout/process1"/>
    <dgm:cxn modelId="{7BA5B184-4636-4AC4-BEC1-07824A624894}" type="presParOf" srcId="{1C47B827-817F-4BB6-A8A9-3A93A505CDCB}" destId="{6ACA1226-8BB0-41EC-8C53-55EC6D5BA981}" srcOrd="0" destOrd="0" presId="urn:microsoft.com/office/officeart/2005/8/layout/process1"/>
    <dgm:cxn modelId="{A561D075-ED10-4C97-875E-11114EAE02EC}" type="presParOf" srcId="{70CC549D-8264-4F26-99BC-D79C4C0184CB}" destId="{9FD67D1C-CF56-4EAC-8448-282996090792}" srcOrd="4" destOrd="0" presId="urn:microsoft.com/office/officeart/2005/8/layout/process1"/>
    <dgm:cxn modelId="{A449B784-1335-4F8D-A168-F95B2C6B8730}" type="presParOf" srcId="{70CC549D-8264-4F26-99BC-D79C4C0184CB}" destId="{3F66EFE5-E9C4-4B0F-B020-D083DCCEE142}" srcOrd="5" destOrd="0" presId="urn:microsoft.com/office/officeart/2005/8/layout/process1"/>
    <dgm:cxn modelId="{793D920E-D330-48F2-BF1E-5ED7427132D9}" type="presParOf" srcId="{3F66EFE5-E9C4-4B0F-B020-D083DCCEE142}" destId="{34477F6E-79B7-4DE4-A0F3-39F9C84A045E}" srcOrd="0" destOrd="0" presId="urn:microsoft.com/office/officeart/2005/8/layout/process1"/>
    <dgm:cxn modelId="{BA7FA264-F57F-4550-B5AB-A7AB18F7A958}" type="presParOf" srcId="{70CC549D-8264-4F26-99BC-D79C4C0184CB}" destId="{91CADBF6-26CD-4FC1-8DDC-B4AEF7473C17}" srcOrd="6" destOrd="0" presId="urn:microsoft.com/office/officeart/2005/8/layout/process1"/>
    <dgm:cxn modelId="{4D51C69B-8BAD-43C8-9D1B-20486CB96F36}" type="presParOf" srcId="{70CC549D-8264-4F26-99BC-D79C4C0184CB}" destId="{4176FC87-2D0D-476F-A03C-F23494C0EE96}" srcOrd="7" destOrd="0" presId="urn:microsoft.com/office/officeart/2005/8/layout/process1"/>
    <dgm:cxn modelId="{829242F1-5D79-4DCF-AF98-663A8F6D65FC}" type="presParOf" srcId="{4176FC87-2D0D-476F-A03C-F23494C0EE96}" destId="{92434B11-1172-4C21-9116-5FBAA657997E}" srcOrd="0" destOrd="0" presId="urn:microsoft.com/office/officeart/2005/8/layout/process1"/>
    <dgm:cxn modelId="{82EFE5F6-3C35-4CBB-B4F2-80BC30DAFF32}" type="presParOf" srcId="{70CC549D-8264-4F26-99BC-D79C4C0184CB}" destId="{8B999729-95E1-486D-9AD1-2765A332A8C5}" srcOrd="8" destOrd="0" presId="urn:microsoft.com/office/officeart/2005/8/layout/process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A4721F7E-E93B-40B1-8DA3-79EAEBC7F696}" type="doc">
      <dgm:prSet loTypeId="urn:microsoft.com/office/officeart/2005/8/layout/process1" loCatId="process" qsTypeId="urn:microsoft.com/office/officeart/2005/8/quickstyle/simple1" qsCatId="simple" csTypeId="urn:microsoft.com/office/officeart/2005/8/colors/accent1_2" csCatId="accent1" phldr="1"/>
      <dgm:spPr/>
      <dgm:t>
        <a:bodyPr/>
        <a:lstStyle/>
        <a:p>
          <a:endParaRPr lang="da-DK"/>
        </a:p>
      </dgm:t>
    </dgm:pt>
    <dgm:pt modelId="{0BBD1850-5827-4760-85DB-C7C85D885F82}">
      <dgm:prSet phldrT="[Tekst]" custT="1"/>
      <dgm:spPr>
        <a:solidFill>
          <a:srgbClr val="EDEDED"/>
        </a:solidFill>
      </dgm:spPr>
      <dgm:t>
        <a:bodyPr anchor="t"/>
        <a:lstStyle/>
        <a:p>
          <a:pPr algn="l"/>
          <a:r>
            <a:rPr lang="da-DK" sz="1400" b="1">
              <a:solidFill>
                <a:sysClr val="windowText" lastClr="000000"/>
              </a:solidFill>
            </a:rPr>
            <a:t>1. Scope</a:t>
          </a:r>
        </a:p>
      </dgm:t>
    </dgm:pt>
    <dgm:pt modelId="{D4CBA652-23E6-40FF-B65D-15B38E3A28F2}" type="parTrans" cxnId="{3F8637A4-C23F-4BED-89A1-BE20E644AC1E}">
      <dgm:prSet/>
      <dgm:spPr/>
      <dgm:t>
        <a:bodyPr/>
        <a:lstStyle/>
        <a:p>
          <a:endParaRPr lang="da-DK"/>
        </a:p>
      </dgm:t>
    </dgm:pt>
    <dgm:pt modelId="{B9CD5067-4470-46C9-A86B-E7A031AA9464}" type="sibTrans" cxnId="{3F8637A4-C23F-4BED-89A1-BE20E644AC1E}">
      <dgm:prSet/>
      <dgm:spPr>
        <a:solidFill>
          <a:srgbClr val="AF1E2D"/>
        </a:solidFill>
      </dgm:spPr>
      <dgm:t>
        <a:bodyPr/>
        <a:lstStyle/>
        <a:p>
          <a:endParaRPr lang="da-DK"/>
        </a:p>
      </dgm:t>
    </dgm:pt>
    <dgm:pt modelId="{2827A30D-D6FA-4C42-BFDE-EC155341A649}">
      <dgm:prSet phldrT="[Tekst]" custT="1"/>
      <dgm:spPr>
        <a:solidFill>
          <a:srgbClr val="EDEDED"/>
        </a:solidFill>
      </dgm:spPr>
      <dgm:t>
        <a:bodyPr/>
        <a:lstStyle/>
        <a:p>
          <a:pPr algn="l"/>
          <a:r>
            <a:rPr lang="da-DK" sz="1400" b="1">
              <a:solidFill>
                <a:sysClr val="windowText" lastClr="000000"/>
              </a:solidFill>
            </a:rPr>
            <a:t>2. Scale</a:t>
          </a:r>
        </a:p>
      </dgm:t>
    </dgm:pt>
    <dgm:pt modelId="{5C0F2C80-3227-464E-8875-C5C2F14D877C}" type="parTrans" cxnId="{32F5462A-F6C2-48A2-99DA-0471B6BF3735}">
      <dgm:prSet/>
      <dgm:spPr/>
      <dgm:t>
        <a:bodyPr/>
        <a:lstStyle/>
        <a:p>
          <a:endParaRPr lang="da-DK"/>
        </a:p>
      </dgm:t>
    </dgm:pt>
    <dgm:pt modelId="{67232928-560C-465E-BD2C-A0B7E07FAD49}" type="sibTrans" cxnId="{32F5462A-F6C2-48A2-99DA-0471B6BF3735}">
      <dgm:prSet/>
      <dgm:spPr>
        <a:solidFill>
          <a:srgbClr val="AF1E2D"/>
        </a:solidFill>
      </dgm:spPr>
      <dgm:t>
        <a:bodyPr/>
        <a:lstStyle/>
        <a:p>
          <a:endParaRPr lang="da-DK"/>
        </a:p>
      </dgm:t>
    </dgm:pt>
    <dgm:pt modelId="{D726396E-B255-4CA2-BDF2-18C5F6658B4F}">
      <dgm:prSet phldrT="[Tekst]" custT="1"/>
      <dgm:spPr/>
      <dgm:t>
        <a:bodyPr anchor="ctr"/>
        <a:lstStyle/>
        <a:p>
          <a:pPr algn="l"/>
          <a:r>
            <a:rPr lang="da-DK" sz="1000">
              <a:solidFill>
                <a:sysClr val="windowText" lastClr="000000"/>
              </a:solidFill>
            </a:rPr>
            <a:t>Identification of composition of portfolio in the Group</a:t>
          </a:r>
        </a:p>
      </dgm:t>
    </dgm:pt>
    <dgm:pt modelId="{A25450B5-73F4-4C90-9D22-1BE30B712AEB}" type="parTrans" cxnId="{57C5642C-A4F0-48C8-A779-E99120E67DFE}">
      <dgm:prSet/>
      <dgm:spPr/>
      <dgm:t>
        <a:bodyPr/>
        <a:lstStyle/>
        <a:p>
          <a:endParaRPr lang="da-DK"/>
        </a:p>
      </dgm:t>
    </dgm:pt>
    <dgm:pt modelId="{8A1CAB27-2842-4EE0-BF8F-AA12A8C90783}" type="sibTrans" cxnId="{57C5642C-A4F0-48C8-A779-E99120E67DFE}">
      <dgm:prSet/>
      <dgm:spPr/>
      <dgm:t>
        <a:bodyPr/>
        <a:lstStyle/>
        <a:p>
          <a:endParaRPr lang="da-DK"/>
        </a:p>
      </dgm:t>
    </dgm:pt>
    <dgm:pt modelId="{E733F4DF-F7AD-46A1-B050-12DE2B255890}">
      <dgm:prSet custT="1"/>
      <dgm:spPr>
        <a:solidFill>
          <a:srgbClr val="EDEDED"/>
        </a:solidFill>
      </dgm:spPr>
      <dgm:t>
        <a:bodyPr/>
        <a:lstStyle/>
        <a:p>
          <a:pPr algn="l"/>
          <a:r>
            <a:rPr lang="da-DK" sz="1400" b="1">
              <a:solidFill>
                <a:sysClr val="windowText" lastClr="000000"/>
              </a:solidFill>
            </a:rPr>
            <a:t>4. Impact</a:t>
          </a:r>
        </a:p>
      </dgm:t>
    </dgm:pt>
    <dgm:pt modelId="{F627E4FB-65BF-4493-BB25-CE8298DAB6C2}" type="parTrans" cxnId="{D20BEE59-652E-4F66-B17E-F49F7D19C395}">
      <dgm:prSet/>
      <dgm:spPr/>
      <dgm:t>
        <a:bodyPr/>
        <a:lstStyle/>
        <a:p>
          <a:endParaRPr lang="da-DK"/>
        </a:p>
      </dgm:t>
    </dgm:pt>
    <dgm:pt modelId="{A314E581-96AD-44DD-998A-5B45913AF802}" type="sibTrans" cxnId="{D20BEE59-652E-4F66-B17E-F49F7D19C395}">
      <dgm:prSet/>
      <dgm:spPr>
        <a:solidFill>
          <a:srgbClr val="AF1E2D"/>
        </a:solidFill>
      </dgm:spPr>
      <dgm:t>
        <a:bodyPr/>
        <a:lstStyle/>
        <a:p>
          <a:endParaRPr lang="da-DK"/>
        </a:p>
      </dgm:t>
    </dgm:pt>
    <dgm:pt modelId="{0E545AE3-5267-445F-BA03-02A4A5C5FD6D}">
      <dgm:prSet custT="1"/>
      <dgm:spPr>
        <a:solidFill>
          <a:srgbClr val="EDEDED"/>
        </a:solidFill>
      </dgm:spPr>
      <dgm:t>
        <a:bodyPr/>
        <a:lstStyle/>
        <a:p>
          <a:pPr algn="l"/>
          <a:r>
            <a:rPr lang="da-DK" sz="1400" b="1">
              <a:solidFill>
                <a:sysClr val="windowText" lastClr="000000"/>
              </a:solidFill>
            </a:rPr>
            <a:t>5. Performance</a:t>
          </a:r>
        </a:p>
      </dgm:t>
    </dgm:pt>
    <dgm:pt modelId="{4B02B955-02A3-41EE-B81F-8D3E1F6A971C}" type="parTrans" cxnId="{080E6064-889E-42CA-9F0E-9972F92F5E0D}">
      <dgm:prSet/>
      <dgm:spPr/>
      <dgm:t>
        <a:bodyPr/>
        <a:lstStyle/>
        <a:p>
          <a:endParaRPr lang="da-DK"/>
        </a:p>
      </dgm:t>
    </dgm:pt>
    <dgm:pt modelId="{44190701-B1A3-48F6-A897-2395DDC8C12A}" type="sibTrans" cxnId="{080E6064-889E-42CA-9F0E-9972F92F5E0D}">
      <dgm:prSet/>
      <dgm:spPr/>
      <dgm:t>
        <a:bodyPr/>
        <a:lstStyle/>
        <a:p>
          <a:endParaRPr lang="da-DK"/>
        </a:p>
      </dgm:t>
    </dgm:pt>
    <dgm:pt modelId="{2E50FDFD-2014-432C-96DA-61E332C1766C}">
      <dgm:prSet custT="1"/>
      <dgm:spPr>
        <a:solidFill>
          <a:srgbClr val="EDEDED"/>
        </a:solidFill>
      </dgm:spPr>
      <dgm:t>
        <a:bodyPr anchor="ctr"/>
        <a:lstStyle/>
        <a:p>
          <a:pPr algn="l"/>
          <a:r>
            <a:rPr lang="da-DK" sz="1000">
              <a:solidFill>
                <a:sysClr val="windowText" lastClr="000000"/>
              </a:solidFill>
            </a:rPr>
            <a:t>Identification of potential impact area in the Group</a:t>
          </a:r>
        </a:p>
      </dgm:t>
    </dgm:pt>
    <dgm:pt modelId="{98361001-CD3D-4215-B83A-9228FBACFEC2}" type="parTrans" cxnId="{1FA1E1D7-7326-4204-A346-061C76B43FD5}">
      <dgm:prSet/>
      <dgm:spPr/>
      <dgm:t>
        <a:bodyPr/>
        <a:lstStyle/>
        <a:p>
          <a:endParaRPr lang="da-DK"/>
        </a:p>
      </dgm:t>
    </dgm:pt>
    <dgm:pt modelId="{1BFB1ACB-3D05-4274-BF3B-B0055D9D4197}" type="sibTrans" cxnId="{1FA1E1D7-7326-4204-A346-061C76B43FD5}">
      <dgm:prSet/>
      <dgm:spPr/>
      <dgm:t>
        <a:bodyPr/>
        <a:lstStyle/>
        <a:p>
          <a:endParaRPr lang="da-DK"/>
        </a:p>
      </dgm:t>
    </dgm:pt>
    <dgm:pt modelId="{96E2A57B-D4F5-4ACA-AA4A-175A54C98D7D}">
      <dgm:prSet custT="1"/>
      <dgm:spPr>
        <a:solidFill>
          <a:srgbClr val="EDEDED"/>
        </a:solidFill>
      </dgm:spPr>
      <dgm:t>
        <a:bodyPr anchor="ctr"/>
        <a:lstStyle/>
        <a:p>
          <a:pPr algn="l"/>
          <a:r>
            <a:rPr lang="da-DK" sz="1000">
              <a:solidFill>
                <a:sysClr val="windowText" lastClr="000000"/>
              </a:solidFill>
            </a:rPr>
            <a:t>Quantification of the most important impact area in the Group</a:t>
          </a:r>
        </a:p>
      </dgm:t>
    </dgm:pt>
    <dgm:pt modelId="{73A5AF3E-4C59-4DAD-BC52-65984905C5A8}" type="parTrans" cxnId="{38A5C5CB-EC36-4262-8CB4-2572F18FD6D8}">
      <dgm:prSet/>
      <dgm:spPr/>
      <dgm:t>
        <a:bodyPr/>
        <a:lstStyle/>
        <a:p>
          <a:endParaRPr lang="da-DK"/>
        </a:p>
      </dgm:t>
    </dgm:pt>
    <dgm:pt modelId="{D3944DEB-B182-4295-A53B-981F49C68867}" type="sibTrans" cxnId="{38A5C5CB-EC36-4262-8CB4-2572F18FD6D8}">
      <dgm:prSet/>
      <dgm:spPr/>
      <dgm:t>
        <a:bodyPr/>
        <a:lstStyle/>
        <a:p>
          <a:endParaRPr lang="da-DK"/>
        </a:p>
      </dgm:t>
    </dgm:pt>
    <dgm:pt modelId="{D5D81A1A-DA16-4EA7-A0A2-B12F6FED8085}">
      <dgm:prSet phldrT="[Tekst]" custT="1"/>
      <dgm:spPr>
        <a:solidFill>
          <a:srgbClr val="EDEDED"/>
        </a:solidFill>
      </dgm:spPr>
      <dgm:t>
        <a:bodyPr/>
        <a:lstStyle/>
        <a:p>
          <a:pPr algn="l"/>
          <a:r>
            <a:rPr lang="da-DK" sz="1400" b="1">
              <a:solidFill>
                <a:sysClr val="windowText" lastClr="000000"/>
              </a:solidFill>
            </a:rPr>
            <a:t>3. Context</a:t>
          </a:r>
        </a:p>
      </dgm:t>
    </dgm:pt>
    <dgm:pt modelId="{E32724CA-7F95-4B6A-8BF3-149B77715BCD}" type="parTrans" cxnId="{FF32C39E-15BF-4898-BA5A-3832CD238F9B}">
      <dgm:prSet/>
      <dgm:spPr/>
      <dgm:t>
        <a:bodyPr/>
        <a:lstStyle/>
        <a:p>
          <a:endParaRPr lang="da-DK"/>
        </a:p>
      </dgm:t>
    </dgm:pt>
    <dgm:pt modelId="{FCE90009-8CC5-4450-B206-23CF393DC5E6}" type="sibTrans" cxnId="{FF32C39E-15BF-4898-BA5A-3832CD238F9B}">
      <dgm:prSet/>
      <dgm:spPr>
        <a:solidFill>
          <a:srgbClr val="AF1E2D"/>
        </a:solidFill>
      </dgm:spPr>
      <dgm:t>
        <a:bodyPr/>
        <a:lstStyle/>
        <a:p>
          <a:endParaRPr lang="da-DK"/>
        </a:p>
      </dgm:t>
    </dgm:pt>
    <dgm:pt modelId="{9F6CA1E7-B03B-4701-B2C1-FBEF650F6C82}">
      <dgm:prSet phldrT="[Tekst]" custT="1"/>
      <dgm:spPr/>
      <dgm:t>
        <a:bodyPr anchor="ctr"/>
        <a:lstStyle/>
        <a:p>
          <a:pPr algn="l"/>
          <a:r>
            <a:rPr lang="da-DK" sz="1000">
              <a:solidFill>
                <a:sysClr val="windowText" lastClr="000000"/>
              </a:solidFill>
            </a:rPr>
            <a:t>Relevance for the context in which the Group operates</a:t>
          </a:r>
        </a:p>
      </dgm:t>
    </dgm:pt>
    <dgm:pt modelId="{EDC061F2-2B0C-4CD4-A97F-EEDF8875B61F}" type="parTrans" cxnId="{4BFF3DB4-9874-4D2B-BC37-DFA8A72BF71C}">
      <dgm:prSet/>
      <dgm:spPr/>
      <dgm:t>
        <a:bodyPr/>
        <a:lstStyle/>
        <a:p>
          <a:endParaRPr lang="da-DK"/>
        </a:p>
      </dgm:t>
    </dgm:pt>
    <dgm:pt modelId="{3069A82A-025E-40A5-8F1D-B99B5876B3C1}" type="sibTrans" cxnId="{4BFF3DB4-9874-4D2B-BC37-DFA8A72BF71C}">
      <dgm:prSet/>
      <dgm:spPr/>
      <dgm:t>
        <a:bodyPr/>
        <a:lstStyle/>
        <a:p>
          <a:endParaRPr lang="da-DK"/>
        </a:p>
      </dgm:t>
    </dgm:pt>
    <dgm:pt modelId="{5DDEC32C-B9A6-4DDF-A820-3A5DA4FEE458}">
      <dgm:prSet phldrT="[Tekst]" custT="1"/>
      <dgm:spPr/>
      <dgm:t>
        <a:bodyPr anchor="ctr"/>
        <a:lstStyle/>
        <a:p>
          <a:pPr algn="l"/>
          <a:r>
            <a:rPr lang="da-DK" sz="1000">
              <a:solidFill>
                <a:sysClr val="windowText" lastClr="000000"/>
              </a:solidFill>
            </a:rPr>
            <a:t>Principal activities in the Group</a:t>
          </a:r>
        </a:p>
      </dgm:t>
    </dgm:pt>
    <dgm:pt modelId="{808C1073-7059-494F-AECA-3485A544EB5A}" type="sibTrans" cxnId="{5E9ED5F6-CC9B-4A59-9C97-AB3823958EA0}">
      <dgm:prSet/>
      <dgm:spPr/>
      <dgm:t>
        <a:bodyPr/>
        <a:lstStyle/>
        <a:p>
          <a:endParaRPr lang="da-DK"/>
        </a:p>
      </dgm:t>
    </dgm:pt>
    <dgm:pt modelId="{6FC61A3A-55CF-45E3-BA2D-B329F43CF36A}" type="parTrans" cxnId="{5E9ED5F6-CC9B-4A59-9C97-AB3823958EA0}">
      <dgm:prSet/>
      <dgm:spPr/>
      <dgm:t>
        <a:bodyPr/>
        <a:lstStyle/>
        <a:p>
          <a:endParaRPr lang="da-DK"/>
        </a:p>
      </dgm:t>
    </dgm:pt>
    <dgm:pt modelId="{70CC549D-8264-4F26-99BC-D79C4C0184CB}" type="pres">
      <dgm:prSet presAssocID="{A4721F7E-E93B-40B1-8DA3-79EAEBC7F696}" presName="Name0" presStyleCnt="0">
        <dgm:presLayoutVars>
          <dgm:dir/>
          <dgm:resizeHandles val="exact"/>
        </dgm:presLayoutVars>
      </dgm:prSet>
      <dgm:spPr/>
    </dgm:pt>
    <dgm:pt modelId="{224398FD-4CEB-43EC-8936-A14261EFA0F5}" type="pres">
      <dgm:prSet presAssocID="{0BBD1850-5827-4760-85DB-C7C85D885F82}" presName="node" presStyleLbl="node1" presStyleIdx="0" presStyleCnt="5">
        <dgm:presLayoutVars>
          <dgm:bulletEnabled val="1"/>
        </dgm:presLayoutVars>
      </dgm:prSet>
      <dgm:spPr/>
    </dgm:pt>
    <dgm:pt modelId="{D803392C-8B36-448D-A085-68BE270A8412}" type="pres">
      <dgm:prSet presAssocID="{B9CD5067-4470-46C9-A86B-E7A031AA9464}" presName="sibTrans" presStyleLbl="sibTrans2D1" presStyleIdx="0" presStyleCnt="4"/>
      <dgm:spPr/>
    </dgm:pt>
    <dgm:pt modelId="{06CF315E-4E04-41BA-82DC-60145CAA74F1}" type="pres">
      <dgm:prSet presAssocID="{B9CD5067-4470-46C9-A86B-E7A031AA9464}" presName="connectorText" presStyleLbl="sibTrans2D1" presStyleIdx="0" presStyleCnt="4"/>
      <dgm:spPr/>
    </dgm:pt>
    <dgm:pt modelId="{2ADB5DF2-20D0-4223-B666-54C0479B48D8}" type="pres">
      <dgm:prSet presAssocID="{2827A30D-D6FA-4C42-BFDE-EC155341A649}" presName="node" presStyleLbl="node1" presStyleIdx="1" presStyleCnt="5">
        <dgm:presLayoutVars>
          <dgm:bulletEnabled val="1"/>
        </dgm:presLayoutVars>
      </dgm:prSet>
      <dgm:spPr/>
    </dgm:pt>
    <dgm:pt modelId="{1C47B827-817F-4BB6-A8A9-3A93A505CDCB}" type="pres">
      <dgm:prSet presAssocID="{67232928-560C-465E-BD2C-A0B7E07FAD49}" presName="sibTrans" presStyleLbl="sibTrans2D1" presStyleIdx="1" presStyleCnt="4"/>
      <dgm:spPr/>
    </dgm:pt>
    <dgm:pt modelId="{6ACA1226-8BB0-41EC-8C53-55EC6D5BA981}" type="pres">
      <dgm:prSet presAssocID="{67232928-560C-465E-BD2C-A0B7E07FAD49}" presName="connectorText" presStyleLbl="sibTrans2D1" presStyleIdx="1" presStyleCnt="4"/>
      <dgm:spPr/>
    </dgm:pt>
    <dgm:pt modelId="{9FD67D1C-CF56-4EAC-8448-282996090792}" type="pres">
      <dgm:prSet presAssocID="{D5D81A1A-DA16-4EA7-A0A2-B12F6FED8085}" presName="node" presStyleLbl="node1" presStyleIdx="2" presStyleCnt="5">
        <dgm:presLayoutVars>
          <dgm:bulletEnabled val="1"/>
        </dgm:presLayoutVars>
      </dgm:prSet>
      <dgm:spPr/>
    </dgm:pt>
    <dgm:pt modelId="{3F66EFE5-E9C4-4B0F-B020-D083DCCEE142}" type="pres">
      <dgm:prSet presAssocID="{FCE90009-8CC5-4450-B206-23CF393DC5E6}" presName="sibTrans" presStyleLbl="sibTrans2D1" presStyleIdx="2" presStyleCnt="4"/>
      <dgm:spPr/>
    </dgm:pt>
    <dgm:pt modelId="{34477F6E-79B7-4DE4-A0F3-39F9C84A045E}" type="pres">
      <dgm:prSet presAssocID="{FCE90009-8CC5-4450-B206-23CF393DC5E6}" presName="connectorText" presStyleLbl="sibTrans2D1" presStyleIdx="2" presStyleCnt="4"/>
      <dgm:spPr/>
    </dgm:pt>
    <dgm:pt modelId="{91CADBF6-26CD-4FC1-8DDC-B4AEF7473C17}" type="pres">
      <dgm:prSet presAssocID="{E733F4DF-F7AD-46A1-B050-12DE2B255890}" presName="node" presStyleLbl="node1" presStyleIdx="3" presStyleCnt="5">
        <dgm:presLayoutVars>
          <dgm:bulletEnabled val="1"/>
        </dgm:presLayoutVars>
      </dgm:prSet>
      <dgm:spPr/>
    </dgm:pt>
    <dgm:pt modelId="{4176FC87-2D0D-476F-A03C-F23494C0EE96}" type="pres">
      <dgm:prSet presAssocID="{A314E581-96AD-44DD-998A-5B45913AF802}" presName="sibTrans" presStyleLbl="sibTrans2D1" presStyleIdx="3" presStyleCnt="4"/>
      <dgm:spPr/>
    </dgm:pt>
    <dgm:pt modelId="{92434B11-1172-4C21-9116-5FBAA657997E}" type="pres">
      <dgm:prSet presAssocID="{A314E581-96AD-44DD-998A-5B45913AF802}" presName="connectorText" presStyleLbl="sibTrans2D1" presStyleIdx="3" presStyleCnt="4"/>
      <dgm:spPr/>
    </dgm:pt>
    <dgm:pt modelId="{8B999729-95E1-486D-9AD1-2765A332A8C5}" type="pres">
      <dgm:prSet presAssocID="{0E545AE3-5267-445F-BA03-02A4A5C5FD6D}" presName="node" presStyleLbl="node1" presStyleIdx="4" presStyleCnt="5">
        <dgm:presLayoutVars>
          <dgm:bulletEnabled val="1"/>
        </dgm:presLayoutVars>
      </dgm:prSet>
      <dgm:spPr/>
    </dgm:pt>
  </dgm:ptLst>
  <dgm:cxnLst>
    <dgm:cxn modelId="{E0484404-90BA-4A6D-839E-D2CBC83AE91F}" type="presOf" srcId="{2827A30D-D6FA-4C42-BFDE-EC155341A649}" destId="{2ADB5DF2-20D0-4223-B666-54C0479B48D8}" srcOrd="0" destOrd="0" presId="urn:microsoft.com/office/officeart/2005/8/layout/process1"/>
    <dgm:cxn modelId="{F79F1315-F4D2-47E4-9EBE-AFFA650A9DCA}" type="presOf" srcId="{67232928-560C-465E-BD2C-A0B7E07FAD49}" destId="{1C47B827-817F-4BB6-A8A9-3A93A505CDCB}" srcOrd="0" destOrd="0" presId="urn:microsoft.com/office/officeart/2005/8/layout/process1"/>
    <dgm:cxn modelId="{7506661D-4A00-4151-9347-8478F0D3ED6C}" type="presOf" srcId="{D726396E-B255-4CA2-BDF2-18C5F6658B4F}" destId="{2ADB5DF2-20D0-4223-B666-54C0479B48D8}" srcOrd="0" destOrd="1" presId="urn:microsoft.com/office/officeart/2005/8/layout/process1"/>
    <dgm:cxn modelId="{1B28AC23-A837-4C68-9CB5-D0B28D12A2F6}" type="presOf" srcId="{A314E581-96AD-44DD-998A-5B45913AF802}" destId="{4176FC87-2D0D-476F-A03C-F23494C0EE96}" srcOrd="0" destOrd="0" presId="urn:microsoft.com/office/officeart/2005/8/layout/process1"/>
    <dgm:cxn modelId="{32F5462A-F6C2-48A2-99DA-0471B6BF3735}" srcId="{A4721F7E-E93B-40B1-8DA3-79EAEBC7F696}" destId="{2827A30D-D6FA-4C42-BFDE-EC155341A649}" srcOrd="1" destOrd="0" parTransId="{5C0F2C80-3227-464E-8875-C5C2F14D877C}" sibTransId="{67232928-560C-465E-BD2C-A0B7E07FAD49}"/>
    <dgm:cxn modelId="{57C5642C-A4F0-48C8-A779-E99120E67DFE}" srcId="{2827A30D-D6FA-4C42-BFDE-EC155341A649}" destId="{D726396E-B255-4CA2-BDF2-18C5F6658B4F}" srcOrd="0" destOrd="0" parTransId="{A25450B5-73F4-4C90-9D22-1BE30B712AEB}" sibTransId="{8A1CAB27-2842-4EE0-BF8F-AA12A8C90783}"/>
    <dgm:cxn modelId="{AD46793C-B406-4976-A83A-468D04ACEBD3}" type="presOf" srcId="{67232928-560C-465E-BD2C-A0B7E07FAD49}" destId="{6ACA1226-8BB0-41EC-8C53-55EC6D5BA981}" srcOrd="1" destOrd="0" presId="urn:microsoft.com/office/officeart/2005/8/layout/process1"/>
    <dgm:cxn modelId="{DB0D555F-5F38-4D97-81D1-934A17D06548}" type="presOf" srcId="{2E50FDFD-2014-432C-96DA-61E332C1766C}" destId="{91CADBF6-26CD-4FC1-8DDC-B4AEF7473C17}" srcOrd="0" destOrd="1" presId="urn:microsoft.com/office/officeart/2005/8/layout/process1"/>
    <dgm:cxn modelId="{A1B87761-4816-4CF0-AAF4-CE8A0452D4E4}" type="presOf" srcId="{A314E581-96AD-44DD-998A-5B45913AF802}" destId="{92434B11-1172-4C21-9116-5FBAA657997E}" srcOrd="1" destOrd="0" presId="urn:microsoft.com/office/officeart/2005/8/layout/process1"/>
    <dgm:cxn modelId="{080E6064-889E-42CA-9F0E-9972F92F5E0D}" srcId="{A4721F7E-E93B-40B1-8DA3-79EAEBC7F696}" destId="{0E545AE3-5267-445F-BA03-02A4A5C5FD6D}" srcOrd="4" destOrd="0" parTransId="{4B02B955-02A3-41EE-B81F-8D3E1F6A971C}" sibTransId="{44190701-B1A3-48F6-A897-2395DDC8C12A}"/>
    <dgm:cxn modelId="{4E46184B-D427-47B3-B2AE-A7EE5608B8FE}" type="presOf" srcId="{A4721F7E-E93B-40B1-8DA3-79EAEBC7F696}" destId="{70CC549D-8264-4F26-99BC-D79C4C0184CB}" srcOrd="0" destOrd="0" presId="urn:microsoft.com/office/officeart/2005/8/layout/process1"/>
    <dgm:cxn modelId="{6712E075-9454-4F6B-938C-5C8AC10CBE08}" type="presOf" srcId="{FCE90009-8CC5-4450-B206-23CF393DC5E6}" destId="{34477F6E-79B7-4DE4-A0F3-39F9C84A045E}" srcOrd="1" destOrd="0" presId="urn:microsoft.com/office/officeart/2005/8/layout/process1"/>
    <dgm:cxn modelId="{D20BEE59-652E-4F66-B17E-F49F7D19C395}" srcId="{A4721F7E-E93B-40B1-8DA3-79EAEBC7F696}" destId="{E733F4DF-F7AD-46A1-B050-12DE2B255890}" srcOrd="3" destOrd="0" parTransId="{F627E4FB-65BF-4493-BB25-CE8298DAB6C2}" sibTransId="{A314E581-96AD-44DD-998A-5B45913AF802}"/>
    <dgm:cxn modelId="{9959D35A-2D47-4088-B7EF-441649E3EE0C}" type="presOf" srcId="{9F6CA1E7-B03B-4701-B2C1-FBEF650F6C82}" destId="{9FD67D1C-CF56-4EAC-8448-282996090792}" srcOrd="0" destOrd="1" presId="urn:microsoft.com/office/officeart/2005/8/layout/process1"/>
    <dgm:cxn modelId="{324D777D-352D-4818-97BB-FB73C4ED2359}" type="presOf" srcId="{B9CD5067-4470-46C9-A86B-E7A031AA9464}" destId="{06CF315E-4E04-41BA-82DC-60145CAA74F1}" srcOrd="1" destOrd="0" presId="urn:microsoft.com/office/officeart/2005/8/layout/process1"/>
    <dgm:cxn modelId="{E6CD6D88-F4F1-4A3F-9023-0F7E3B4B94D2}" type="presOf" srcId="{96E2A57B-D4F5-4ACA-AA4A-175A54C98D7D}" destId="{8B999729-95E1-486D-9AD1-2765A332A8C5}" srcOrd="0" destOrd="1" presId="urn:microsoft.com/office/officeart/2005/8/layout/process1"/>
    <dgm:cxn modelId="{FF32C39E-15BF-4898-BA5A-3832CD238F9B}" srcId="{A4721F7E-E93B-40B1-8DA3-79EAEBC7F696}" destId="{D5D81A1A-DA16-4EA7-A0A2-B12F6FED8085}" srcOrd="2" destOrd="0" parTransId="{E32724CA-7F95-4B6A-8BF3-149B77715BCD}" sibTransId="{FCE90009-8CC5-4450-B206-23CF393DC5E6}"/>
    <dgm:cxn modelId="{3F8637A4-C23F-4BED-89A1-BE20E644AC1E}" srcId="{A4721F7E-E93B-40B1-8DA3-79EAEBC7F696}" destId="{0BBD1850-5827-4760-85DB-C7C85D885F82}" srcOrd="0" destOrd="0" parTransId="{D4CBA652-23E6-40FF-B65D-15B38E3A28F2}" sibTransId="{B9CD5067-4470-46C9-A86B-E7A031AA9464}"/>
    <dgm:cxn modelId="{4BFF3DB4-9874-4D2B-BC37-DFA8A72BF71C}" srcId="{D5D81A1A-DA16-4EA7-A0A2-B12F6FED8085}" destId="{9F6CA1E7-B03B-4701-B2C1-FBEF650F6C82}" srcOrd="0" destOrd="0" parTransId="{EDC061F2-2B0C-4CD4-A97F-EEDF8875B61F}" sibTransId="{3069A82A-025E-40A5-8F1D-B99B5876B3C1}"/>
    <dgm:cxn modelId="{8AFCC5BA-2619-401E-9918-29BA19EF4463}" type="presOf" srcId="{0E545AE3-5267-445F-BA03-02A4A5C5FD6D}" destId="{8B999729-95E1-486D-9AD1-2765A332A8C5}" srcOrd="0" destOrd="0" presId="urn:microsoft.com/office/officeart/2005/8/layout/process1"/>
    <dgm:cxn modelId="{9577DAC2-96E1-492F-9812-B71B3F7EE878}" type="presOf" srcId="{B9CD5067-4470-46C9-A86B-E7A031AA9464}" destId="{D803392C-8B36-448D-A085-68BE270A8412}" srcOrd="0" destOrd="0" presId="urn:microsoft.com/office/officeart/2005/8/layout/process1"/>
    <dgm:cxn modelId="{38A5C5CB-EC36-4262-8CB4-2572F18FD6D8}" srcId="{0E545AE3-5267-445F-BA03-02A4A5C5FD6D}" destId="{96E2A57B-D4F5-4ACA-AA4A-175A54C98D7D}" srcOrd="0" destOrd="0" parTransId="{73A5AF3E-4C59-4DAD-BC52-65984905C5A8}" sibTransId="{D3944DEB-B182-4295-A53B-981F49C68867}"/>
    <dgm:cxn modelId="{C714BDCD-3859-44E9-A056-CE589F2C1D6A}" type="presOf" srcId="{FCE90009-8CC5-4450-B206-23CF393DC5E6}" destId="{3F66EFE5-E9C4-4B0F-B020-D083DCCEE142}" srcOrd="0" destOrd="0" presId="urn:microsoft.com/office/officeart/2005/8/layout/process1"/>
    <dgm:cxn modelId="{9F769BD0-FB29-4392-8555-D673C51446B3}" type="presOf" srcId="{0BBD1850-5827-4760-85DB-C7C85D885F82}" destId="{224398FD-4CEB-43EC-8936-A14261EFA0F5}" srcOrd="0" destOrd="0" presId="urn:microsoft.com/office/officeart/2005/8/layout/process1"/>
    <dgm:cxn modelId="{7343C8D6-87E7-4CFF-B77B-479777AB2DBC}" type="presOf" srcId="{5DDEC32C-B9A6-4DDF-A820-3A5DA4FEE458}" destId="{224398FD-4CEB-43EC-8936-A14261EFA0F5}" srcOrd="0" destOrd="1" presId="urn:microsoft.com/office/officeart/2005/8/layout/process1"/>
    <dgm:cxn modelId="{1FA1E1D7-7326-4204-A346-061C76B43FD5}" srcId="{E733F4DF-F7AD-46A1-B050-12DE2B255890}" destId="{2E50FDFD-2014-432C-96DA-61E332C1766C}" srcOrd="0" destOrd="0" parTransId="{98361001-CD3D-4215-B83A-9228FBACFEC2}" sibTransId="{1BFB1ACB-3D05-4274-BF3B-B0055D9D4197}"/>
    <dgm:cxn modelId="{829D07DC-764B-4057-9D16-0C92179CF170}" type="presOf" srcId="{D5D81A1A-DA16-4EA7-A0A2-B12F6FED8085}" destId="{9FD67D1C-CF56-4EAC-8448-282996090792}" srcOrd="0" destOrd="0" presId="urn:microsoft.com/office/officeart/2005/8/layout/process1"/>
    <dgm:cxn modelId="{5E9ED5F6-CC9B-4A59-9C97-AB3823958EA0}" srcId="{0BBD1850-5827-4760-85DB-C7C85D885F82}" destId="{5DDEC32C-B9A6-4DDF-A820-3A5DA4FEE458}" srcOrd="0" destOrd="0" parTransId="{6FC61A3A-55CF-45E3-BA2D-B329F43CF36A}" sibTransId="{808C1073-7059-494F-AECA-3485A544EB5A}"/>
    <dgm:cxn modelId="{E7E478FF-1A9B-419A-BBB3-5C4189849AA6}" type="presOf" srcId="{E733F4DF-F7AD-46A1-B050-12DE2B255890}" destId="{91CADBF6-26CD-4FC1-8DDC-B4AEF7473C17}" srcOrd="0" destOrd="0" presId="urn:microsoft.com/office/officeart/2005/8/layout/process1"/>
    <dgm:cxn modelId="{BAD73B5D-E7CA-4C25-B9E9-E3F86E63D62E}" type="presParOf" srcId="{70CC549D-8264-4F26-99BC-D79C4C0184CB}" destId="{224398FD-4CEB-43EC-8936-A14261EFA0F5}" srcOrd="0" destOrd="0" presId="urn:microsoft.com/office/officeart/2005/8/layout/process1"/>
    <dgm:cxn modelId="{75980697-A239-4F3D-818D-860DF060EABF}" type="presParOf" srcId="{70CC549D-8264-4F26-99BC-D79C4C0184CB}" destId="{D803392C-8B36-448D-A085-68BE270A8412}" srcOrd="1" destOrd="0" presId="urn:microsoft.com/office/officeart/2005/8/layout/process1"/>
    <dgm:cxn modelId="{2CC43536-9E0A-4ED1-8EE0-7A927ECCD0AE}" type="presParOf" srcId="{D803392C-8B36-448D-A085-68BE270A8412}" destId="{06CF315E-4E04-41BA-82DC-60145CAA74F1}" srcOrd="0" destOrd="0" presId="urn:microsoft.com/office/officeart/2005/8/layout/process1"/>
    <dgm:cxn modelId="{4261F896-18FE-4FF7-8188-D66DB2843078}" type="presParOf" srcId="{70CC549D-8264-4F26-99BC-D79C4C0184CB}" destId="{2ADB5DF2-20D0-4223-B666-54C0479B48D8}" srcOrd="2" destOrd="0" presId="urn:microsoft.com/office/officeart/2005/8/layout/process1"/>
    <dgm:cxn modelId="{D2863E84-A0B2-4850-8547-D8EB98E0DC87}" type="presParOf" srcId="{70CC549D-8264-4F26-99BC-D79C4C0184CB}" destId="{1C47B827-817F-4BB6-A8A9-3A93A505CDCB}" srcOrd="3" destOrd="0" presId="urn:microsoft.com/office/officeart/2005/8/layout/process1"/>
    <dgm:cxn modelId="{7BA5B184-4636-4AC4-BEC1-07824A624894}" type="presParOf" srcId="{1C47B827-817F-4BB6-A8A9-3A93A505CDCB}" destId="{6ACA1226-8BB0-41EC-8C53-55EC6D5BA981}" srcOrd="0" destOrd="0" presId="urn:microsoft.com/office/officeart/2005/8/layout/process1"/>
    <dgm:cxn modelId="{A561D075-ED10-4C97-875E-11114EAE02EC}" type="presParOf" srcId="{70CC549D-8264-4F26-99BC-D79C4C0184CB}" destId="{9FD67D1C-CF56-4EAC-8448-282996090792}" srcOrd="4" destOrd="0" presId="urn:microsoft.com/office/officeart/2005/8/layout/process1"/>
    <dgm:cxn modelId="{A449B784-1335-4F8D-A168-F95B2C6B8730}" type="presParOf" srcId="{70CC549D-8264-4F26-99BC-D79C4C0184CB}" destId="{3F66EFE5-E9C4-4B0F-B020-D083DCCEE142}" srcOrd="5" destOrd="0" presId="urn:microsoft.com/office/officeart/2005/8/layout/process1"/>
    <dgm:cxn modelId="{793D920E-D330-48F2-BF1E-5ED7427132D9}" type="presParOf" srcId="{3F66EFE5-E9C4-4B0F-B020-D083DCCEE142}" destId="{34477F6E-79B7-4DE4-A0F3-39F9C84A045E}" srcOrd="0" destOrd="0" presId="urn:microsoft.com/office/officeart/2005/8/layout/process1"/>
    <dgm:cxn modelId="{BA7FA264-F57F-4550-B5AB-A7AB18F7A958}" type="presParOf" srcId="{70CC549D-8264-4F26-99BC-D79C4C0184CB}" destId="{91CADBF6-26CD-4FC1-8DDC-B4AEF7473C17}" srcOrd="6" destOrd="0" presId="urn:microsoft.com/office/officeart/2005/8/layout/process1"/>
    <dgm:cxn modelId="{4D51C69B-8BAD-43C8-9D1B-20486CB96F36}" type="presParOf" srcId="{70CC549D-8264-4F26-99BC-D79C4C0184CB}" destId="{4176FC87-2D0D-476F-A03C-F23494C0EE96}" srcOrd="7" destOrd="0" presId="urn:microsoft.com/office/officeart/2005/8/layout/process1"/>
    <dgm:cxn modelId="{829242F1-5D79-4DCF-AF98-663A8F6D65FC}" type="presParOf" srcId="{4176FC87-2D0D-476F-A03C-F23494C0EE96}" destId="{92434B11-1172-4C21-9116-5FBAA657997E}" srcOrd="0" destOrd="0" presId="urn:microsoft.com/office/officeart/2005/8/layout/process1"/>
    <dgm:cxn modelId="{82EFE5F6-3C35-4CBB-B4F2-80BC30DAFF32}" type="presParOf" srcId="{70CC549D-8264-4F26-99BC-D79C4C0184CB}" destId="{8B999729-95E1-486D-9AD1-2765A332A8C5}" srcOrd="8" destOrd="0" presId="urn:microsoft.com/office/officeart/2005/8/layout/process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24398FD-4CEB-43EC-8936-A14261EFA0F5}">
      <dsp:nvSpPr>
        <dsp:cNvPr id="0" name=""/>
        <dsp:cNvSpPr/>
      </dsp:nvSpPr>
      <dsp:spPr>
        <a:xfrm>
          <a:off x="8833" y="145069"/>
          <a:ext cx="1368600" cy="1171947"/>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1. Scope</a:t>
          </a:r>
        </a:p>
        <a:p>
          <a:pPr marL="57150" lvl="1" indent="-57150" algn="l" defTabSz="444500">
            <a:lnSpc>
              <a:spcPct val="90000"/>
            </a:lnSpc>
            <a:spcBef>
              <a:spcPct val="0"/>
            </a:spcBef>
            <a:spcAft>
              <a:spcPct val="15000"/>
            </a:spcAft>
            <a:buChar char="•"/>
          </a:pPr>
          <a:r>
            <a:rPr lang="da-DK" sz="1000" kern="1200">
              <a:solidFill>
                <a:sysClr val="windowText" lastClr="000000"/>
              </a:solidFill>
            </a:rPr>
            <a:t>Hovedaktiviteter i Arbejdernes Landsbank </a:t>
          </a:r>
        </a:p>
      </dsp:txBody>
      <dsp:txXfrm>
        <a:off x="43158" y="179394"/>
        <a:ext cx="1299950" cy="1103297"/>
      </dsp:txXfrm>
    </dsp:sp>
    <dsp:sp modelId="{D803392C-8B36-448D-A085-68BE270A8412}">
      <dsp:nvSpPr>
        <dsp:cNvPr id="0" name=""/>
        <dsp:cNvSpPr/>
      </dsp:nvSpPr>
      <dsp:spPr>
        <a:xfrm>
          <a:off x="1514294" y="561336"/>
          <a:ext cx="290143" cy="339412"/>
        </a:xfrm>
        <a:prstGeom prst="rightArrow">
          <a:avLst>
            <a:gd name="adj1" fmla="val 60000"/>
            <a:gd name="adj2" fmla="val 50000"/>
          </a:avLst>
        </a:prstGeom>
        <a:solidFill>
          <a:srgbClr val="AF1E2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lang="da-DK" sz="1400" kern="1200"/>
        </a:p>
      </dsp:txBody>
      <dsp:txXfrm>
        <a:off x="1514294" y="629218"/>
        <a:ext cx="203100" cy="203648"/>
      </dsp:txXfrm>
    </dsp:sp>
    <dsp:sp modelId="{2ADB5DF2-20D0-4223-B666-54C0479B48D8}">
      <dsp:nvSpPr>
        <dsp:cNvPr id="0" name=""/>
        <dsp:cNvSpPr/>
      </dsp:nvSpPr>
      <dsp:spPr>
        <a:xfrm>
          <a:off x="1924874" y="145069"/>
          <a:ext cx="1368600" cy="1171947"/>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2. Scale</a:t>
          </a:r>
        </a:p>
        <a:p>
          <a:pPr marL="57150" lvl="1" indent="-57150" algn="l" defTabSz="444500">
            <a:lnSpc>
              <a:spcPct val="90000"/>
            </a:lnSpc>
            <a:spcBef>
              <a:spcPct val="0"/>
            </a:spcBef>
            <a:spcAft>
              <a:spcPct val="15000"/>
            </a:spcAft>
            <a:buChar char="•"/>
          </a:pPr>
          <a:r>
            <a:rPr lang="da-DK" sz="1000" kern="1200">
              <a:solidFill>
                <a:sysClr val="windowText" lastClr="000000"/>
              </a:solidFill>
            </a:rPr>
            <a:t>Afdækning af porteføljesammensætning i Arbejdernes Landsbank </a:t>
          </a:r>
        </a:p>
      </dsp:txBody>
      <dsp:txXfrm>
        <a:off x="1959199" y="179394"/>
        <a:ext cx="1299950" cy="1103297"/>
      </dsp:txXfrm>
    </dsp:sp>
    <dsp:sp modelId="{1C47B827-817F-4BB6-A8A9-3A93A505CDCB}">
      <dsp:nvSpPr>
        <dsp:cNvPr id="0" name=""/>
        <dsp:cNvSpPr/>
      </dsp:nvSpPr>
      <dsp:spPr>
        <a:xfrm>
          <a:off x="3430335" y="561336"/>
          <a:ext cx="290143" cy="339412"/>
        </a:xfrm>
        <a:prstGeom prst="rightArrow">
          <a:avLst>
            <a:gd name="adj1" fmla="val 60000"/>
            <a:gd name="adj2" fmla="val 50000"/>
          </a:avLst>
        </a:prstGeom>
        <a:solidFill>
          <a:srgbClr val="AF1E2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lang="da-DK" sz="1400" kern="1200"/>
        </a:p>
      </dsp:txBody>
      <dsp:txXfrm>
        <a:off x="3430335" y="629218"/>
        <a:ext cx="203100" cy="203648"/>
      </dsp:txXfrm>
    </dsp:sp>
    <dsp:sp modelId="{9FD67D1C-CF56-4EAC-8448-282996090792}">
      <dsp:nvSpPr>
        <dsp:cNvPr id="0" name=""/>
        <dsp:cNvSpPr/>
      </dsp:nvSpPr>
      <dsp:spPr>
        <a:xfrm>
          <a:off x="3840915" y="145069"/>
          <a:ext cx="1368600" cy="1171947"/>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3. Context</a:t>
          </a:r>
        </a:p>
        <a:p>
          <a:pPr marL="57150" lvl="1" indent="-57150" algn="l" defTabSz="444500">
            <a:lnSpc>
              <a:spcPct val="90000"/>
            </a:lnSpc>
            <a:spcBef>
              <a:spcPct val="0"/>
            </a:spcBef>
            <a:spcAft>
              <a:spcPct val="15000"/>
            </a:spcAft>
            <a:buChar char="•"/>
          </a:pPr>
          <a:r>
            <a:rPr lang="da-DK" sz="1000" kern="1200">
              <a:solidFill>
                <a:sysClr val="windowText" lastClr="000000"/>
              </a:solidFill>
            </a:rPr>
            <a:t>Relevans til den kontekst, som Arbejdernes Landsbank opererer i</a:t>
          </a:r>
        </a:p>
      </dsp:txBody>
      <dsp:txXfrm>
        <a:off x="3875240" y="179394"/>
        <a:ext cx="1299950" cy="1103297"/>
      </dsp:txXfrm>
    </dsp:sp>
    <dsp:sp modelId="{3F66EFE5-E9C4-4B0F-B020-D083DCCEE142}">
      <dsp:nvSpPr>
        <dsp:cNvPr id="0" name=""/>
        <dsp:cNvSpPr/>
      </dsp:nvSpPr>
      <dsp:spPr>
        <a:xfrm>
          <a:off x="5346375" y="561336"/>
          <a:ext cx="290143" cy="339412"/>
        </a:xfrm>
        <a:prstGeom prst="rightArrow">
          <a:avLst>
            <a:gd name="adj1" fmla="val 60000"/>
            <a:gd name="adj2" fmla="val 50000"/>
          </a:avLst>
        </a:prstGeom>
        <a:solidFill>
          <a:srgbClr val="AF1E2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lang="da-DK" sz="1400" kern="1200"/>
        </a:p>
      </dsp:txBody>
      <dsp:txXfrm>
        <a:off x="5346375" y="629218"/>
        <a:ext cx="203100" cy="203648"/>
      </dsp:txXfrm>
    </dsp:sp>
    <dsp:sp modelId="{91CADBF6-26CD-4FC1-8DDC-B4AEF7473C17}">
      <dsp:nvSpPr>
        <dsp:cNvPr id="0" name=""/>
        <dsp:cNvSpPr/>
      </dsp:nvSpPr>
      <dsp:spPr>
        <a:xfrm>
          <a:off x="5756955" y="145069"/>
          <a:ext cx="1368600" cy="1171947"/>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4. Impact</a:t>
          </a:r>
        </a:p>
        <a:p>
          <a:pPr marL="57150" lvl="1" indent="-57150" algn="l" defTabSz="444500">
            <a:lnSpc>
              <a:spcPct val="90000"/>
            </a:lnSpc>
            <a:spcBef>
              <a:spcPct val="0"/>
            </a:spcBef>
            <a:spcAft>
              <a:spcPct val="15000"/>
            </a:spcAft>
            <a:buChar char="•"/>
          </a:pPr>
          <a:r>
            <a:rPr lang="da-DK" sz="1000" kern="1200">
              <a:solidFill>
                <a:sysClr val="windowText" lastClr="000000"/>
              </a:solidFill>
            </a:rPr>
            <a:t>Identifikation af potentielle impact områder i Arbejdernes Landsbank </a:t>
          </a:r>
        </a:p>
      </dsp:txBody>
      <dsp:txXfrm>
        <a:off x="5791280" y="179394"/>
        <a:ext cx="1299950" cy="1103297"/>
      </dsp:txXfrm>
    </dsp:sp>
    <dsp:sp modelId="{4176FC87-2D0D-476F-A03C-F23494C0EE96}">
      <dsp:nvSpPr>
        <dsp:cNvPr id="0" name=""/>
        <dsp:cNvSpPr/>
      </dsp:nvSpPr>
      <dsp:spPr>
        <a:xfrm>
          <a:off x="7262416" y="561336"/>
          <a:ext cx="290143" cy="339412"/>
        </a:xfrm>
        <a:prstGeom prst="rightArrow">
          <a:avLst>
            <a:gd name="adj1" fmla="val 60000"/>
            <a:gd name="adj2" fmla="val 50000"/>
          </a:avLst>
        </a:prstGeom>
        <a:solidFill>
          <a:srgbClr val="AF1E2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lang="da-DK" sz="1400" kern="1200"/>
        </a:p>
      </dsp:txBody>
      <dsp:txXfrm>
        <a:off x="7262416" y="629218"/>
        <a:ext cx="203100" cy="203648"/>
      </dsp:txXfrm>
    </dsp:sp>
    <dsp:sp modelId="{8B999729-95E1-486D-9AD1-2765A332A8C5}">
      <dsp:nvSpPr>
        <dsp:cNvPr id="0" name=""/>
        <dsp:cNvSpPr/>
      </dsp:nvSpPr>
      <dsp:spPr>
        <a:xfrm>
          <a:off x="7672996" y="145069"/>
          <a:ext cx="1368600" cy="1171947"/>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5. Performance</a:t>
          </a:r>
        </a:p>
        <a:p>
          <a:pPr marL="57150" lvl="1" indent="-57150" algn="l" defTabSz="444500">
            <a:lnSpc>
              <a:spcPct val="90000"/>
            </a:lnSpc>
            <a:spcBef>
              <a:spcPct val="0"/>
            </a:spcBef>
            <a:spcAft>
              <a:spcPct val="15000"/>
            </a:spcAft>
            <a:buChar char="•"/>
          </a:pPr>
          <a:r>
            <a:rPr lang="da-DK" sz="1000" kern="1200">
              <a:solidFill>
                <a:sysClr val="windowText" lastClr="000000"/>
              </a:solidFill>
            </a:rPr>
            <a:t>Kvantifikation af væsentligste impact område i Arbejdernes Landsbank</a:t>
          </a:r>
        </a:p>
      </dsp:txBody>
      <dsp:txXfrm>
        <a:off x="7707321" y="179394"/>
        <a:ext cx="1299950" cy="1103297"/>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24398FD-4CEB-43EC-8936-A14261EFA0F5}">
      <dsp:nvSpPr>
        <dsp:cNvPr id="0" name=""/>
        <dsp:cNvSpPr/>
      </dsp:nvSpPr>
      <dsp:spPr>
        <a:xfrm>
          <a:off x="4419" y="226145"/>
          <a:ext cx="1369938" cy="1009794"/>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1. Scope</a:t>
          </a:r>
        </a:p>
        <a:p>
          <a:pPr marL="57150" lvl="1" indent="-57150" algn="l" defTabSz="444500">
            <a:lnSpc>
              <a:spcPct val="90000"/>
            </a:lnSpc>
            <a:spcBef>
              <a:spcPct val="0"/>
            </a:spcBef>
            <a:spcAft>
              <a:spcPct val="15000"/>
            </a:spcAft>
            <a:buChar char="•"/>
          </a:pPr>
          <a:r>
            <a:rPr lang="da-DK" sz="1000" kern="1200">
              <a:solidFill>
                <a:sysClr val="windowText" lastClr="000000"/>
              </a:solidFill>
            </a:rPr>
            <a:t>Principal activities in the Group</a:t>
          </a:r>
        </a:p>
      </dsp:txBody>
      <dsp:txXfrm>
        <a:off x="33995" y="255721"/>
        <a:ext cx="1310786" cy="950642"/>
      </dsp:txXfrm>
    </dsp:sp>
    <dsp:sp modelId="{D803392C-8B36-448D-A085-68BE270A8412}">
      <dsp:nvSpPr>
        <dsp:cNvPr id="0" name=""/>
        <dsp:cNvSpPr/>
      </dsp:nvSpPr>
      <dsp:spPr>
        <a:xfrm>
          <a:off x="1511351" y="561170"/>
          <a:ext cx="290426" cy="339744"/>
        </a:xfrm>
        <a:prstGeom prst="rightArrow">
          <a:avLst>
            <a:gd name="adj1" fmla="val 60000"/>
            <a:gd name="adj2" fmla="val 50000"/>
          </a:avLst>
        </a:prstGeom>
        <a:solidFill>
          <a:srgbClr val="AF1E2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lang="da-DK" sz="1400" kern="1200"/>
        </a:p>
      </dsp:txBody>
      <dsp:txXfrm>
        <a:off x="1511351" y="629119"/>
        <a:ext cx="203298" cy="203846"/>
      </dsp:txXfrm>
    </dsp:sp>
    <dsp:sp modelId="{2ADB5DF2-20D0-4223-B666-54C0479B48D8}">
      <dsp:nvSpPr>
        <dsp:cNvPr id="0" name=""/>
        <dsp:cNvSpPr/>
      </dsp:nvSpPr>
      <dsp:spPr>
        <a:xfrm>
          <a:off x="1922332" y="226145"/>
          <a:ext cx="1369938" cy="1009794"/>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2. Scale</a:t>
          </a:r>
        </a:p>
        <a:p>
          <a:pPr marL="57150" lvl="1" indent="-57150" algn="l" defTabSz="444500">
            <a:lnSpc>
              <a:spcPct val="90000"/>
            </a:lnSpc>
            <a:spcBef>
              <a:spcPct val="0"/>
            </a:spcBef>
            <a:spcAft>
              <a:spcPct val="15000"/>
            </a:spcAft>
            <a:buChar char="•"/>
          </a:pPr>
          <a:r>
            <a:rPr lang="da-DK" sz="1000" kern="1200">
              <a:solidFill>
                <a:sysClr val="windowText" lastClr="000000"/>
              </a:solidFill>
            </a:rPr>
            <a:t>Identification of composition of portfolio in the Group</a:t>
          </a:r>
        </a:p>
      </dsp:txBody>
      <dsp:txXfrm>
        <a:off x="1951908" y="255721"/>
        <a:ext cx="1310786" cy="950642"/>
      </dsp:txXfrm>
    </dsp:sp>
    <dsp:sp modelId="{1C47B827-817F-4BB6-A8A9-3A93A505CDCB}">
      <dsp:nvSpPr>
        <dsp:cNvPr id="0" name=""/>
        <dsp:cNvSpPr/>
      </dsp:nvSpPr>
      <dsp:spPr>
        <a:xfrm>
          <a:off x="3429264" y="561170"/>
          <a:ext cx="290426" cy="339744"/>
        </a:xfrm>
        <a:prstGeom prst="rightArrow">
          <a:avLst>
            <a:gd name="adj1" fmla="val 60000"/>
            <a:gd name="adj2" fmla="val 50000"/>
          </a:avLst>
        </a:prstGeom>
        <a:solidFill>
          <a:srgbClr val="AF1E2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lang="da-DK" sz="1400" kern="1200"/>
        </a:p>
      </dsp:txBody>
      <dsp:txXfrm>
        <a:off x="3429264" y="629119"/>
        <a:ext cx="203298" cy="203846"/>
      </dsp:txXfrm>
    </dsp:sp>
    <dsp:sp modelId="{9FD67D1C-CF56-4EAC-8448-282996090792}">
      <dsp:nvSpPr>
        <dsp:cNvPr id="0" name=""/>
        <dsp:cNvSpPr/>
      </dsp:nvSpPr>
      <dsp:spPr>
        <a:xfrm>
          <a:off x="3840246" y="226145"/>
          <a:ext cx="1369938" cy="1009794"/>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3. Context</a:t>
          </a:r>
        </a:p>
        <a:p>
          <a:pPr marL="57150" lvl="1" indent="-57150" algn="l" defTabSz="444500">
            <a:lnSpc>
              <a:spcPct val="90000"/>
            </a:lnSpc>
            <a:spcBef>
              <a:spcPct val="0"/>
            </a:spcBef>
            <a:spcAft>
              <a:spcPct val="15000"/>
            </a:spcAft>
            <a:buChar char="•"/>
          </a:pPr>
          <a:r>
            <a:rPr lang="da-DK" sz="1000" kern="1200">
              <a:solidFill>
                <a:sysClr val="windowText" lastClr="000000"/>
              </a:solidFill>
            </a:rPr>
            <a:t>Relevance for the context in which the Group operates</a:t>
          </a:r>
        </a:p>
      </dsp:txBody>
      <dsp:txXfrm>
        <a:off x="3869822" y="255721"/>
        <a:ext cx="1310786" cy="950642"/>
      </dsp:txXfrm>
    </dsp:sp>
    <dsp:sp modelId="{3F66EFE5-E9C4-4B0F-B020-D083DCCEE142}">
      <dsp:nvSpPr>
        <dsp:cNvPr id="0" name=""/>
        <dsp:cNvSpPr/>
      </dsp:nvSpPr>
      <dsp:spPr>
        <a:xfrm>
          <a:off x="5347178" y="561170"/>
          <a:ext cx="290426" cy="339744"/>
        </a:xfrm>
        <a:prstGeom prst="rightArrow">
          <a:avLst>
            <a:gd name="adj1" fmla="val 60000"/>
            <a:gd name="adj2" fmla="val 50000"/>
          </a:avLst>
        </a:prstGeom>
        <a:solidFill>
          <a:srgbClr val="AF1E2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lang="da-DK" sz="1400" kern="1200"/>
        </a:p>
      </dsp:txBody>
      <dsp:txXfrm>
        <a:off x="5347178" y="629119"/>
        <a:ext cx="203298" cy="203846"/>
      </dsp:txXfrm>
    </dsp:sp>
    <dsp:sp modelId="{91CADBF6-26CD-4FC1-8DDC-B4AEF7473C17}">
      <dsp:nvSpPr>
        <dsp:cNvPr id="0" name=""/>
        <dsp:cNvSpPr/>
      </dsp:nvSpPr>
      <dsp:spPr>
        <a:xfrm>
          <a:off x="5758159" y="226145"/>
          <a:ext cx="1369938" cy="1009794"/>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4. Impact</a:t>
          </a:r>
        </a:p>
        <a:p>
          <a:pPr marL="57150" lvl="1" indent="-57150" algn="l" defTabSz="444500">
            <a:lnSpc>
              <a:spcPct val="90000"/>
            </a:lnSpc>
            <a:spcBef>
              <a:spcPct val="0"/>
            </a:spcBef>
            <a:spcAft>
              <a:spcPct val="15000"/>
            </a:spcAft>
            <a:buChar char="•"/>
          </a:pPr>
          <a:r>
            <a:rPr lang="da-DK" sz="1000" kern="1200">
              <a:solidFill>
                <a:sysClr val="windowText" lastClr="000000"/>
              </a:solidFill>
            </a:rPr>
            <a:t>Identification of potential impact area in the Group</a:t>
          </a:r>
        </a:p>
      </dsp:txBody>
      <dsp:txXfrm>
        <a:off x="5787735" y="255721"/>
        <a:ext cx="1310786" cy="950642"/>
      </dsp:txXfrm>
    </dsp:sp>
    <dsp:sp modelId="{4176FC87-2D0D-476F-A03C-F23494C0EE96}">
      <dsp:nvSpPr>
        <dsp:cNvPr id="0" name=""/>
        <dsp:cNvSpPr/>
      </dsp:nvSpPr>
      <dsp:spPr>
        <a:xfrm>
          <a:off x="7265092" y="561170"/>
          <a:ext cx="290426" cy="339744"/>
        </a:xfrm>
        <a:prstGeom prst="rightArrow">
          <a:avLst>
            <a:gd name="adj1" fmla="val 60000"/>
            <a:gd name="adj2" fmla="val 50000"/>
          </a:avLst>
        </a:prstGeom>
        <a:solidFill>
          <a:srgbClr val="AF1E2D"/>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22300">
            <a:lnSpc>
              <a:spcPct val="90000"/>
            </a:lnSpc>
            <a:spcBef>
              <a:spcPct val="0"/>
            </a:spcBef>
            <a:spcAft>
              <a:spcPct val="35000"/>
            </a:spcAft>
            <a:buNone/>
          </a:pPr>
          <a:endParaRPr lang="da-DK" sz="1400" kern="1200"/>
        </a:p>
      </dsp:txBody>
      <dsp:txXfrm>
        <a:off x="7265092" y="629119"/>
        <a:ext cx="203298" cy="203846"/>
      </dsp:txXfrm>
    </dsp:sp>
    <dsp:sp modelId="{8B999729-95E1-486D-9AD1-2765A332A8C5}">
      <dsp:nvSpPr>
        <dsp:cNvPr id="0" name=""/>
        <dsp:cNvSpPr/>
      </dsp:nvSpPr>
      <dsp:spPr>
        <a:xfrm>
          <a:off x="7676073" y="226145"/>
          <a:ext cx="1369938" cy="1009794"/>
        </a:xfrm>
        <a:prstGeom prst="roundRect">
          <a:avLst>
            <a:gd name="adj" fmla="val 10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da-DK" sz="1400" b="1" kern="1200">
              <a:solidFill>
                <a:sysClr val="windowText" lastClr="000000"/>
              </a:solidFill>
            </a:rPr>
            <a:t>5. Performance</a:t>
          </a:r>
        </a:p>
        <a:p>
          <a:pPr marL="57150" lvl="1" indent="-57150" algn="l" defTabSz="444500">
            <a:lnSpc>
              <a:spcPct val="90000"/>
            </a:lnSpc>
            <a:spcBef>
              <a:spcPct val="0"/>
            </a:spcBef>
            <a:spcAft>
              <a:spcPct val="15000"/>
            </a:spcAft>
            <a:buChar char="•"/>
          </a:pPr>
          <a:r>
            <a:rPr lang="da-DK" sz="1000" kern="1200">
              <a:solidFill>
                <a:sysClr val="windowText" lastClr="000000"/>
              </a:solidFill>
            </a:rPr>
            <a:t>Quantification of the most important impact area in the Group</a:t>
          </a:r>
        </a:p>
      </dsp:txBody>
      <dsp:txXfrm>
        <a:off x="7705649" y="255721"/>
        <a:ext cx="1310786" cy="950642"/>
      </dsp:txXfrm>
    </dsp:sp>
  </dsp:spTree>
</dsp:drawing>
</file>

<file path=xl/diagrams/layout1.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diagramLayout" Target="../diagrams/layout1.xml"/><Relationship Id="rId7" Type="http://schemas.openxmlformats.org/officeDocument/2006/relationships/image" Target="../media/image3.png"/><Relationship Id="rId2" Type="http://schemas.openxmlformats.org/officeDocument/2006/relationships/diagramData" Target="../diagrams/data1.xml"/><Relationship Id="rId1" Type="http://schemas.openxmlformats.org/officeDocument/2006/relationships/image" Target="../media/image2.png"/><Relationship Id="rId6" Type="http://schemas.microsoft.com/office/2007/relationships/diagramDrawing" Target="../diagrams/drawing1.xml"/><Relationship Id="rId5" Type="http://schemas.openxmlformats.org/officeDocument/2006/relationships/diagramColors" Target="../diagrams/colors1.xml"/><Relationship Id="rId10" Type="http://schemas.openxmlformats.org/officeDocument/2006/relationships/image" Target="../media/image6.png"/><Relationship Id="rId4" Type="http://schemas.openxmlformats.org/officeDocument/2006/relationships/diagramQuickStyle" Target="../diagrams/quickStyle1.xml"/><Relationship Id="rId9"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diagramLayout" Target="../diagrams/layout2.xml"/><Relationship Id="rId7" Type="http://schemas.openxmlformats.org/officeDocument/2006/relationships/image" Target="../media/image7.png"/><Relationship Id="rId2" Type="http://schemas.openxmlformats.org/officeDocument/2006/relationships/diagramData" Target="../diagrams/data2.xml"/><Relationship Id="rId1" Type="http://schemas.openxmlformats.org/officeDocument/2006/relationships/image" Target="../media/image2.png"/><Relationship Id="rId6" Type="http://schemas.microsoft.com/office/2007/relationships/diagramDrawing" Target="../diagrams/drawing2.xml"/><Relationship Id="rId5" Type="http://schemas.openxmlformats.org/officeDocument/2006/relationships/diagramColors" Target="../diagrams/colors2.xml"/><Relationship Id="rId10" Type="http://schemas.openxmlformats.org/officeDocument/2006/relationships/image" Target="../media/image10.png"/><Relationship Id="rId4" Type="http://schemas.openxmlformats.org/officeDocument/2006/relationships/diagramQuickStyle" Target="../diagrams/quickStyle2.xml"/><Relationship Id="rId9" Type="http://schemas.openxmlformats.org/officeDocument/2006/relationships/image" Target="../media/image9.png"/></Relationships>
</file>

<file path=xl/drawings/_rels/drawing4.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image" Target="../media/image13.png"/><Relationship Id="rId7" Type="http://schemas.openxmlformats.org/officeDocument/2006/relationships/image" Target="../media/image17.png"/><Relationship Id="rId12" Type="http://schemas.openxmlformats.org/officeDocument/2006/relationships/image" Target="../media/image22.gif"/><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11" Type="http://schemas.openxmlformats.org/officeDocument/2006/relationships/image" Target="../media/image21.png"/><Relationship Id="rId5" Type="http://schemas.openxmlformats.org/officeDocument/2006/relationships/image" Target="../media/image15.png"/><Relationship Id="rId10" Type="http://schemas.openxmlformats.org/officeDocument/2006/relationships/image" Target="../media/image20.png"/><Relationship Id="rId4" Type="http://schemas.openxmlformats.org/officeDocument/2006/relationships/image" Target="../media/image14.png"/><Relationship Id="rId9"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0</xdr:col>
      <xdr:colOff>6229349</xdr:colOff>
      <xdr:row>0</xdr:row>
      <xdr:rowOff>399903</xdr:rowOff>
    </xdr:from>
    <xdr:to>
      <xdr:col>0</xdr:col>
      <xdr:colOff>8639458</xdr:colOff>
      <xdr:row>0</xdr:row>
      <xdr:rowOff>616300</xdr:rowOff>
    </xdr:to>
    <xdr:pic>
      <xdr:nvPicPr>
        <xdr:cNvPr id="3" name="Billede 2">
          <a:extLst>
            <a:ext uri="{FF2B5EF4-FFF2-40B4-BE49-F238E27FC236}">
              <a16:creationId xmlns:a16="http://schemas.microsoft.com/office/drawing/2014/main" id="{04862F82-F9AC-4884-938B-4A4BC99668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229349" y="399903"/>
          <a:ext cx="2410109" cy="2163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66675</xdr:colOff>
      <xdr:row>1</xdr:row>
      <xdr:rowOff>276225</xdr:rowOff>
    </xdr:from>
    <xdr:to>
      <xdr:col>14</xdr:col>
      <xdr:colOff>517612</xdr:colOff>
      <xdr:row>1</xdr:row>
      <xdr:rowOff>990600</xdr:rowOff>
    </xdr:to>
    <xdr:pic>
      <xdr:nvPicPr>
        <xdr:cNvPr id="2" name="Billede 1">
          <a:extLst>
            <a:ext uri="{FF2B5EF4-FFF2-40B4-BE49-F238E27FC236}">
              <a16:creationId xmlns:a16="http://schemas.microsoft.com/office/drawing/2014/main" id="{A587394B-0408-4A13-8269-B801EA1CF3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91475" y="723900"/>
          <a:ext cx="1060537" cy="714375"/>
        </a:xfrm>
        <a:prstGeom prst="rect">
          <a:avLst/>
        </a:prstGeom>
      </xdr:spPr>
    </xdr:pic>
    <xdr:clientData/>
  </xdr:twoCellAnchor>
  <xdr:twoCellAnchor>
    <xdr:from>
      <xdr:col>0</xdr:col>
      <xdr:colOff>66675</xdr:colOff>
      <xdr:row>1</xdr:row>
      <xdr:rowOff>1885950</xdr:rowOff>
    </xdr:from>
    <xdr:to>
      <xdr:col>14</xdr:col>
      <xdr:colOff>582706</xdr:colOff>
      <xdr:row>1</xdr:row>
      <xdr:rowOff>3348036</xdr:rowOff>
    </xdr:to>
    <xdr:graphicFrame macro="">
      <xdr:nvGraphicFramePr>
        <xdr:cNvPr id="3" name="Diagram 2">
          <a:extLst>
            <a:ext uri="{FF2B5EF4-FFF2-40B4-BE49-F238E27FC236}">
              <a16:creationId xmlns:a16="http://schemas.microsoft.com/office/drawing/2014/main" id="{A53B53AC-86CF-469F-9CDC-13B87A13632B}"/>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0</xdr:col>
      <xdr:colOff>22412</xdr:colOff>
      <xdr:row>38</xdr:row>
      <xdr:rowOff>22412</xdr:rowOff>
    </xdr:from>
    <xdr:to>
      <xdr:col>7</xdr:col>
      <xdr:colOff>83366</xdr:colOff>
      <xdr:row>38</xdr:row>
      <xdr:rowOff>2993387</xdr:rowOff>
    </xdr:to>
    <xdr:pic>
      <xdr:nvPicPr>
        <xdr:cNvPr id="4" name="Billede 3">
          <a:extLst>
            <a:ext uri="{FF2B5EF4-FFF2-40B4-BE49-F238E27FC236}">
              <a16:creationId xmlns:a16="http://schemas.microsoft.com/office/drawing/2014/main" id="{906F7096-F986-4595-B343-CD54D73A0682}"/>
            </a:ext>
          </a:extLst>
        </xdr:cNvPr>
        <xdr:cNvPicPr>
          <a:picLocks noChangeAspect="1"/>
        </xdr:cNvPicPr>
      </xdr:nvPicPr>
      <xdr:blipFill>
        <a:blip xmlns:r="http://schemas.openxmlformats.org/officeDocument/2006/relationships" r:embed="rId7"/>
        <a:stretch>
          <a:fillRect/>
        </a:stretch>
      </xdr:blipFill>
      <xdr:spPr>
        <a:xfrm>
          <a:off x="22412" y="17405537"/>
          <a:ext cx="4328154" cy="2970975"/>
        </a:xfrm>
        <a:prstGeom prst="rect">
          <a:avLst/>
        </a:prstGeom>
      </xdr:spPr>
    </xdr:pic>
    <xdr:clientData/>
  </xdr:twoCellAnchor>
  <xdr:twoCellAnchor editAs="oneCell">
    <xdr:from>
      <xdr:col>7</xdr:col>
      <xdr:colOff>537882</xdr:colOff>
      <xdr:row>38</xdr:row>
      <xdr:rowOff>44823</xdr:rowOff>
    </xdr:from>
    <xdr:to>
      <xdr:col>14</xdr:col>
      <xdr:colOff>600459</xdr:colOff>
      <xdr:row>38</xdr:row>
      <xdr:rowOff>3016920</xdr:rowOff>
    </xdr:to>
    <xdr:pic>
      <xdr:nvPicPr>
        <xdr:cNvPr id="5" name="Billede 4">
          <a:extLst>
            <a:ext uri="{FF2B5EF4-FFF2-40B4-BE49-F238E27FC236}">
              <a16:creationId xmlns:a16="http://schemas.microsoft.com/office/drawing/2014/main" id="{FEEB6FCA-9B58-4EC1-AE5C-E46AA587C40B}"/>
            </a:ext>
          </a:extLst>
        </xdr:cNvPr>
        <xdr:cNvPicPr>
          <a:picLocks noChangeAspect="1"/>
        </xdr:cNvPicPr>
      </xdr:nvPicPr>
      <xdr:blipFill>
        <a:blip xmlns:r="http://schemas.openxmlformats.org/officeDocument/2006/relationships" r:embed="rId8"/>
        <a:stretch>
          <a:fillRect/>
        </a:stretch>
      </xdr:blipFill>
      <xdr:spPr>
        <a:xfrm>
          <a:off x="4805082" y="17427948"/>
          <a:ext cx="4329777" cy="2972097"/>
        </a:xfrm>
        <a:prstGeom prst="rect">
          <a:avLst/>
        </a:prstGeom>
      </xdr:spPr>
    </xdr:pic>
    <xdr:clientData/>
  </xdr:twoCellAnchor>
  <xdr:twoCellAnchor editAs="oneCell">
    <xdr:from>
      <xdr:col>0</xdr:col>
      <xdr:colOff>27214</xdr:colOff>
      <xdr:row>40</xdr:row>
      <xdr:rowOff>13606</xdr:rowOff>
    </xdr:from>
    <xdr:to>
      <xdr:col>7</xdr:col>
      <xdr:colOff>175845</xdr:colOff>
      <xdr:row>40</xdr:row>
      <xdr:rowOff>3059791</xdr:rowOff>
    </xdr:to>
    <xdr:pic>
      <xdr:nvPicPr>
        <xdr:cNvPr id="6" name="Billede 5">
          <a:extLst>
            <a:ext uri="{FF2B5EF4-FFF2-40B4-BE49-F238E27FC236}">
              <a16:creationId xmlns:a16="http://schemas.microsoft.com/office/drawing/2014/main" id="{C0D4945B-4BAF-4EF6-B4D7-307E334E097A}"/>
            </a:ext>
          </a:extLst>
        </xdr:cNvPr>
        <xdr:cNvPicPr>
          <a:picLocks noChangeAspect="1"/>
        </xdr:cNvPicPr>
      </xdr:nvPicPr>
      <xdr:blipFill>
        <a:blip xmlns:r="http://schemas.openxmlformats.org/officeDocument/2006/relationships" r:embed="rId9"/>
        <a:stretch>
          <a:fillRect/>
        </a:stretch>
      </xdr:blipFill>
      <xdr:spPr>
        <a:xfrm>
          <a:off x="27214" y="20654281"/>
          <a:ext cx="4415831" cy="3046185"/>
        </a:xfrm>
        <a:prstGeom prst="rect">
          <a:avLst/>
        </a:prstGeom>
      </xdr:spPr>
    </xdr:pic>
    <xdr:clientData/>
  </xdr:twoCellAnchor>
  <xdr:twoCellAnchor editAs="oneCell">
    <xdr:from>
      <xdr:col>7</xdr:col>
      <xdr:colOff>444304</xdr:colOff>
      <xdr:row>40</xdr:row>
      <xdr:rowOff>10449</xdr:rowOff>
    </xdr:from>
    <xdr:to>
      <xdr:col>15</xdr:col>
      <xdr:colOff>0</xdr:colOff>
      <xdr:row>40</xdr:row>
      <xdr:rowOff>3064329</xdr:rowOff>
    </xdr:to>
    <xdr:pic>
      <xdr:nvPicPr>
        <xdr:cNvPr id="7" name="Billede 6">
          <a:extLst>
            <a:ext uri="{FF2B5EF4-FFF2-40B4-BE49-F238E27FC236}">
              <a16:creationId xmlns:a16="http://schemas.microsoft.com/office/drawing/2014/main" id="{930109DA-0645-4696-8814-9B9341A783D3}"/>
            </a:ext>
          </a:extLst>
        </xdr:cNvPr>
        <xdr:cNvPicPr>
          <a:picLocks noChangeAspect="1"/>
        </xdr:cNvPicPr>
      </xdr:nvPicPr>
      <xdr:blipFill>
        <a:blip xmlns:r="http://schemas.openxmlformats.org/officeDocument/2006/relationships" r:embed="rId10"/>
        <a:stretch>
          <a:fillRect/>
        </a:stretch>
      </xdr:blipFill>
      <xdr:spPr>
        <a:xfrm>
          <a:off x="4711504" y="20651124"/>
          <a:ext cx="4432496" cy="30538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66675</xdr:colOff>
      <xdr:row>1</xdr:row>
      <xdr:rowOff>276225</xdr:rowOff>
    </xdr:from>
    <xdr:to>
      <xdr:col>14</xdr:col>
      <xdr:colOff>517612</xdr:colOff>
      <xdr:row>1</xdr:row>
      <xdr:rowOff>990600</xdr:rowOff>
    </xdr:to>
    <xdr:pic>
      <xdr:nvPicPr>
        <xdr:cNvPr id="2" name="Billede 1">
          <a:extLst>
            <a:ext uri="{FF2B5EF4-FFF2-40B4-BE49-F238E27FC236}">
              <a16:creationId xmlns:a16="http://schemas.microsoft.com/office/drawing/2014/main" id="{42A4D111-0B6C-47A3-836E-E0D5B9CE2F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91475" y="723900"/>
          <a:ext cx="1060537" cy="714375"/>
        </a:xfrm>
        <a:prstGeom prst="rect">
          <a:avLst/>
        </a:prstGeom>
      </xdr:spPr>
    </xdr:pic>
    <xdr:clientData/>
  </xdr:twoCellAnchor>
  <xdr:twoCellAnchor>
    <xdr:from>
      <xdr:col>0</xdr:col>
      <xdr:colOff>66675</xdr:colOff>
      <xdr:row>1</xdr:row>
      <xdr:rowOff>1885950</xdr:rowOff>
    </xdr:from>
    <xdr:to>
      <xdr:col>14</xdr:col>
      <xdr:colOff>582706</xdr:colOff>
      <xdr:row>1</xdr:row>
      <xdr:rowOff>3348036</xdr:rowOff>
    </xdr:to>
    <xdr:graphicFrame macro="">
      <xdr:nvGraphicFramePr>
        <xdr:cNvPr id="3" name="Diagram 2">
          <a:extLst>
            <a:ext uri="{FF2B5EF4-FFF2-40B4-BE49-F238E27FC236}">
              <a16:creationId xmlns:a16="http://schemas.microsoft.com/office/drawing/2014/main" id="{AE8B5573-9109-4BE4-BCB3-E61864FD00E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0</xdr:col>
      <xdr:colOff>0</xdr:colOff>
      <xdr:row>39</xdr:row>
      <xdr:rowOff>9523</xdr:rowOff>
    </xdr:from>
    <xdr:to>
      <xdr:col>7</xdr:col>
      <xdr:colOff>152400</xdr:colOff>
      <xdr:row>39</xdr:row>
      <xdr:rowOff>3064420</xdr:rowOff>
    </xdr:to>
    <xdr:pic>
      <xdr:nvPicPr>
        <xdr:cNvPr id="7" name="Billede 6">
          <a:extLst>
            <a:ext uri="{FF2B5EF4-FFF2-40B4-BE49-F238E27FC236}">
              <a16:creationId xmlns:a16="http://schemas.microsoft.com/office/drawing/2014/main" id="{0C97F909-6C90-4FE9-BBE5-82BE06605515}"/>
            </a:ext>
          </a:extLst>
        </xdr:cNvPr>
        <xdr:cNvPicPr>
          <a:picLocks noChangeAspect="1"/>
        </xdr:cNvPicPr>
      </xdr:nvPicPr>
      <xdr:blipFill>
        <a:blip xmlns:r="http://schemas.openxmlformats.org/officeDocument/2006/relationships" r:embed="rId7"/>
        <a:stretch>
          <a:fillRect/>
        </a:stretch>
      </xdr:blipFill>
      <xdr:spPr>
        <a:xfrm>
          <a:off x="0" y="20050123"/>
          <a:ext cx="4419600" cy="3054897"/>
        </a:xfrm>
        <a:prstGeom prst="rect">
          <a:avLst/>
        </a:prstGeom>
      </xdr:spPr>
    </xdr:pic>
    <xdr:clientData/>
  </xdr:twoCellAnchor>
  <xdr:twoCellAnchor editAs="oneCell">
    <xdr:from>
      <xdr:col>7</xdr:col>
      <xdr:colOff>476250</xdr:colOff>
      <xdr:row>39</xdr:row>
      <xdr:rowOff>7251</xdr:rowOff>
    </xdr:from>
    <xdr:to>
      <xdr:col>15</xdr:col>
      <xdr:colOff>0</xdr:colOff>
      <xdr:row>39</xdr:row>
      <xdr:rowOff>3051235</xdr:rowOff>
    </xdr:to>
    <xdr:pic>
      <xdr:nvPicPr>
        <xdr:cNvPr id="14" name="Billede 13">
          <a:extLst>
            <a:ext uri="{FF2B5EF4-FFF2-40B4-BE49-F238E27FC236}">
              <a16:creationId xmlns:a16="http://schemas.microsoft.com/office/drawing/2014/main" id="{C757D782-172F-4A39-AADC-7D5ECC4E03F2}"/>
            </a:ext>
          </a:extLst>
        </xdr:cNvPr>
        <xdr:cNvPicPr>
          <a:picLocks noChangeAspect="1"/>
        </xdr:cNvPicPr>
      </xdr:nvPicPr>
      <xdr:blipFill>
        <a:blip xmlns:r="http://schemas.openxmlformats.org/officeDocument/2006/relationships" r:embed="rId8"/>
        <a:stretch>
          <a:fillRect/>
        </a:stretch>
      </xdr:blipFill>
      <xdr:spPr>
        <a:xfrm>
          <a:off x="4743450" y="20047851"/>
          <a:ext cx="4403812" cy="3043984"/>
        </a:xfrm>
        <a:prstGeom prst="rect">
          <a:avLst/>
        </a:prstGeom>
      </xdr:spPr>
    </xdr:pic>
    <xdr:clientData/>
  </xdr:twoCellAnchor>
  <xdr:twoCellAnchor editAs="oneCell">
    <xdr:from>
      <xdr:col>0</xdr:col>
      <xdr:colOff>0</xdr:colOff>
      <xdr:row>41</xdr:row>
      <xdr:rowOff>0</xdr:rowOff>
    </xdr:from>
    <xdr:to>
      <xdr:col>7</xdr:col>
      <xdr:colOff>204235</xdr:colOff>
      <xdr:row>42</xdr:row>
      <xdr:rowOff>3838</xdr:rowOff>
    </xdr:to>
    <xdr:pic>
      <xdr:nvPicPr>
        <xdr:cNvPr id="18" name="Billede 17">
          <a:extLst>
            <a:ext uri="{FF2B5EF4-FFF2-40B4-BE49-F238E27FC236}">
              <a16:creationId xmlns:a16="http://schemas.microsoft.com/office/drawing/2014/main" id="{45D56846-C93E-451E-88AD-A7654FB9B4B3}"/>
            </a:ext>
          </a:extLst>
        </xdr:cNvPr>
        <xdr:cNvPicPr>
          <a:picLocks noChangeAspect="1"/>
        </xdr:cNvPicPr>
      </xdr:nvPicPr>
      <xdr:blipFill>
        <a:blip xmlns:r="http://schemas.openxmlformats.org/officeDocument/2006/relationships" r:embed="rId9"/>
        <a:stretch>
          <a:fillRect/>
        </a:stretch>
      </xdr:blipFill>
      <xdr:spPr>
        <a:xfrm>
          <a:off x="0" y="23298150"/>
          <a:ext cx="4471435" cy="3070888"/>
        </a:xfrm>
        <a:prstGeom prst="rect">
          <a:avLst/>
        </a:prstGeom>
      </xdr:spPr>
    </xdr:pic>
    <xdr:clientData/>
  </xdr:twoCellAnchor>
  <xdr:twoCellAnchor editAs="oneCell">
    <xdr:from>
      <xdr:col>7</xdr:col>
      <xdr:colOff>419100</xdr:colOff>
      <xdr:row>41</xdr:row>
      <xdr:rowOff>0</xdr:rowOff>
    </xdr:from>
    <xdr:to>
      <xdr:col>16384</xdr:col>
      <xdr:colOff>10570</xdr:colOff>
      <xdr:row>41</xdr:row>
      <xdr:rowOff>3063278</xdr:rowOff>
    </xdr:to>
    <xdr:pic>
      <xdr:nvPicPr>
        <xdr:cNvPr id="20" name="Billede 19">
          <a:extLst>
            <a:ext uri="{FF2B5EF4-FFF2-40B4-BE49-F238E27FC236}">
              <a16:creationId xmlns:a16="http://schemas.microsoft.com/office/drawing/2014/main" id="{9E171DD2-DC97-4D4A-AED4-5047965473FB}"/>
            </a:ext>
          </a:extLst>
        </xdr:cNvPr>
        <xdr:cNvPicPr>
          <a:picLocks noChangeAspect="1"/>
        </xdr:cNvPicPr>
      </xdr:nvPicPr>
      <xdr:blipFill>
        <a:blip xmlns:r="http://schemas.openxmlformats.org/officeDocument/2006/relationships" r:embed="rId10"/>
        <a:stretch>
          <a:fillRect/>
        </a:stretch>
      </xdr:blipFill>
      <xdr:spPr>
        <a:xfrm>
          <a:off x="4686300" y="23298150"/>
          <a:ext cx="4468270" cy="30632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114300</xdr:colOff>
      <xdr:row>37</xdr:row>
      <xdr:rowOff>190500</xdr:rowOff>
    </xdr:from>
    <xdr:ext cx="723900" cy="485775"/>
    <xdr:pic>
      <xdr:nvPicPr>
        <xdr:cNvPr id="17" name="Billede 45">
          <a:extLst>
            <a:ext uri="{FF2B5EF4-FFF2-40B4-BE49-F238E27FC236}">
              <a16:creationId xmlns:a16="http://schemas.microsoft.com/office/drawing/2014/main" id="{1B5B9F0D-DE0F-4E4A-A428-3A90FDDE6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7025" y="12992100"/>
          <a:ext cx="723900" cy="485775"/>
        </a:xfrm>
        <a:prstGeom prst="rect">
          <a:avLst/>
        </a:prstGeom>
      </xdr:spPr>
    </xdr:pic>
    <xdr:clientData/>
  </xdr:oneCellAnchor>
  <xdr:oneCellAnchor>
    <xdr:from>
      <xdr:col>1</xdr:col>
      <xdr:colOff>57150</xdr:colOff>
      <xdr:row>38</xdr:row>
      <xdr:rowOff>276225</xdr:rowOff>
    </xdr:from>
    <xdr:ext cx="809625" cy="295275"/>
    <xdr:pic>
      <xdr:nvPicPr>
        <xdr:cNvPr id="16" name="Billede 46">
          <a:extLst>
            <a:ext uri="{FF2B5EF4-FFF2-40B4-BE49-F238E27FC236}">
              <a16:creationId xmlns:a16="http://schemas.microsoft.com/office/drawing/2014/main" id="{8CA31E7F-892D-487A-ABCB-1D4EBBAB2F00}"/>
            </a:ext>
            <a:ext uri="{147F2762-F138-4A5C-976F-8EAC2B608ADB}">
              <a16:predDERef xmlns:a16="http://schemas.microsoft.com/office/drawing/2014/main" pred="{3AAA1F84-35AE-488F-911E-BCD89BF1DF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09875" y="13963650"/>
          <a:ext cx="809625" cy="295275"/>
        </a:xfrm>
        <a:prstGeom prst="rect">
          <a:avLst/>
        </a:prstGeom>
      </xdr:spPr>
    </xdr:pic>
    <xdr:clientData/>
  </xdr:oneCellAnchor>
  <xdr:oneCellAnchor>
    <xdr:from>
      <xdr:col>1</xdr:col>
      <xdr:colOff>209550</xdr:colOff>
      <xdr:row>39</xdr:row>
      <xdr:rowOff>161925</xdr:rowOff>
    </xdr:from>
    <xdr:ext cx="476250" cy="552450"/>
    <xdr:pic>
      <xdr:nvPicPr>
        <xdr:cNvPr id="15" name="Billede 47">
          <a:extLst>
            <a:ext uri="{FF2B5EF4-FFF2-40B4-BE49-F238E27FC236}">
              <a16:creationId xmlns:a16="http://schemas.microsoft.com/office/drawing/2014/main" id="{D209748B-6E8D-48C4-8E1C-B92D87D9064C}"/>
            </a:ext>
            <a:ext uri="{147F2762-F138-4A5C-976F-8EAC2B608ADB}">
              <a16:predDERef xmlns:a16="http://schemas.microsoft.com/office/drawing/2014/main" pred="{574148E3-141A-4CE3-8FD9-467076F02A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62275" y="14735175"/>
          <a:ext cx="476250" cy="552450"/>
        </a:xfrm>
        <a:prstGeom prst="rect">
          <a:avLst/>
        </a:prstGeom>
      </xdr:spPr>
    </xdr:pic>
    <xdr:clientData/>
  </xdr:oneCellAnchor>
  <xdr:oneCellAnchor>
    <xdr:from>
      <xdr:col>1</xdr:col>
      <xdr:colOff>109008</xdr:colOff>
      <xdr:row>44</xdr:row>
      <xdr:rowOff>129119</xdr:rowOff>
    </xdr:from>
    <xdr:ext cx="634999" cy="634999"/>
    <xdr:pic>
      <xdr:nvPicPr>
        <xdr:cNvPr id="11" name="Billede 48">
          <a:extLst>
            <a:ext uri="{FF2B5EF4-FFF2-40B4-BE49-F238E27FC236}">
              <a16:creationId xmlns:a16="http://schemas.microsoft.com/office/drawing/2014/main" id="{7706B07A-9D89-4A9B-9288-99D4A945199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61733" y="19798244"/>
          <a:ext cx="634999" cy="634999"/>
        </a:xfrm>
        <a:prstGeom prst="rect">
          <a:avLst/>
        </a:prstGeom>
      </xdr:spPr>
    </xdr:pic>
    <xdr:clientData/>
  </xdr:oneCellAnchor>
  <xdr:oneCellAnchor>
    <xdr:from>
      <xdr:col>0</xdr:col>
      <xdr:colOff>2628899</xdr:colOff>
      <xdr:row>43</xdr:row>
      <xdr:rowOff>117476</xdr:rowOff>
    </xdr:from>
    <xdr:ext cx="1096385" cy="772582"/>
    <xdr:pic>
      <xdr:nvPicPr>
        <xdr:cNvPr id="10" name="Billede 49">
          <a:extLst>
            <a:ext uri="{FF2B5EF4-FFF2-40B4-BE49-F238E27FC236}">
              <a16:creationId xmlns:a16="http://schemas.microsoft.com/office/drawing/2014/main" id="{1B320941-46B0-46CF-81ED-B5A5DE30D672}"/>
            </a:ext>
            <a:ext uri="{147F2762-F138-4A5C-976F-8EAC2B608ADB}">
              <a16:predDERef xmlns:a16="http://schemas.microsoft.com/office/drawing/2014/main" pred="{2DA0FAF6-AB5A-46BA-9B43-1F442F8FEAA4}"/>
            </a:ext>
          </a:extLst>
        </xdr:cNvPr>
        <xdr:cNvPicPr>
          <a:picLocks noChangeAspect="1"/>
        </xdr:cNvPicPr>
      </xdr:nvPicPr>
      <xdr:blipFill>
        <a:blip xmlns:r="http://schemas.openxmlformats.org/officeDocument/2006/relationships" r:embed="rId5"/>
        <a:stretch>
          <a:fillRect/>
        </a:stretch>
      </xdr:blipFill>
      <xdr:spPr>
        <a:xfrm>
          <a:off x="2628899" y="18748376"/>
          <a:ext cx="1096385" cy="772582"/>
        </a:xfrm>
        <a:prstGeom prst="rect">
          <a:avLst/>
        </a:prstGeom>
      </xdr:spPr>
    </xdr:pic>
    <xdr:clientData/>
  </xdr:oneCellAnchor>
  <xdr:oneCellAnchor>
    <xdr:from>
      <xdr:col>0</xdr:col>
      <xdr:colOff>2660654</xdr:colOff>
      <xdr:row>40</xdr:row>
      <xdr:rowOff>129117</xdr:rowOff>
    </xdr:from>
    <xdr:ext cx="1132414" cy="724701"/>
    <xdr:pic>
      <xdr:nvPicPr>
        <xdr:cNvPr id="14" name="Billede 50">
          <a:extLst>
            <a:ext uri="{FF2B5EF4-FFF2-40B4-BE49-F238E27FC236}">
              <a16:creationId xmlns:a16="http://schemas.microsoft.com/office/drawing/2014/main" id="{385B727B-9CD9-4B00-8EF1-031E15E4407F}"/>
            </a:ext>
          </a:extLst>
        </xdr:cNvPr>
        <xdr:cNvPicPr>
          <a:picLocks noChangeAspect="1"/>
        </xdr:cNvPicPr>
      </xdr:nvPicPr>
      <xdr:blipFill>
        <a:blip xmlns:r="http://schemas.openxmlformats.org/officeDocument/2006/relationships" r:embed="rId6"/>
        <a:stretch>
          <a:fillRect/>
        </a:stretch>
      </xdr:blipFill>
      <xdr:spPr>
        <a:xfrm>
          <a:off x="2660654" y="15588192"/>
          <a:ext cx="1132414" cy="724701"/>
        </a:xfrm>
        <a:prstGeom prst="rect">
          <a:avLst/>
        </a:prstGeom>
      </xdr:spPr>
    </xdr:pic>
    <xdr:clientData/>
  </xdr:oneCellAnchor>
  <xdr:oneCellAnchor>
    <xdr:from>
      <xdr:col>1</xdr:col>
      <xdr:colOff>107953</xdr:colOff>
      <xdr:row>41</xdr:row>
      <xdr:rowOff>141816</xdr:rowOff>
    </xdr:from>
    <xdr:ext cx="693828" cy="1026583"/>
    <xdr:pic>
      <xdr:nvPicPr>
        <xdr:cNvPr id="13" name="Billede 51">
          <a:extLst>
            <a:ext uri="{FF2B5EF4-FFF2-40B4-BE49-F238E27FC236}">
              <a16:creationId xmlns:a16="http://schemas.microsoft.com/office/drawing/2014/main" id="{B6B3FD96-8D13-4328-87E2-F880B4D697DF}"/>
            </a:ext>
          </a:extLst>
        </xdr:cNvPr>
        <xdr:cNvPicPr>
          <a:picLocks noChangeAspect="1"/>
        </xdr:cNvPicPr>
      </xdr:nvPicPr>
      <xdr:blipFill rotWithShape="1">
        <a:blip xmlns:r="http://schemas.openxmlformats.org/officeDocument/2006/relationships" r:embed="rId7"/>
        <a:srcRect r="5309"/>
        <a:stretch/>
      </xdr:blipFill>
      <xdr:spPr>
        <a:xfrm>
          <a:off x="2860678" y="16610541"/>
          <a:ext cx="693828" cy="1026583"/>
        </a:xfrm>
        <a:prstGeom prst="rect">
          <a:avLst/>
        </a:prstGeom>
      </xdr:spPr>
    </xdr:pic>
    <xdr:clientData/>
  </xdr:oneCellAnchor>
  <xdr:oneCellAnchor>
    <xdr:from>
      <xdr:col>0</xdr:col>
      <xdr:colOff>2735793</xdr:colOff>
      <xdr:row>42</xdr:row>
      <xdr:rowOff>383117</xdr:rowOff>
    </xdr:from>
    <xdr:ext cx="941916" cy="151074"/>
    <xdr:pic>
      <xdr:nvPicPr>
        <xdr:cNvPr id="12" name="Billede 54">
          <a:extLst>
            <a:ext uri="{FF2B5EF4-FFF2-40B4-BE49-F238E27FC236}">
              <a16:creationId xmlns:a16="http://schemas.microsoft.com/office/drawing/2014/main" id="{E1380B1E-A4DB-4CCF-9D3C-0CBB04BACA8C}"/>
            </a:ext>
          </a:extLst>
        </xdr:cNvPr>
        <xdr:cNvPicPr>
          <a:picLocks noChangeAspect="1"/>
        </xdr:cNvPicPr>
      </xdr:nvPicPr>
      <xdr:blipFill>
        <a:blip xmlns:r="http://schemas.openxmlformats.org/officeDocument/2006/relationships" r:embed="rId8"/>
        <a:stretch>
          <a:fillRect/>
        </a:stretch>
      </xdr:blipFill>
      <xdr:spPr>
        <a:xfrm>
          <a:off x="2735793" y="18128192"/>
          <a:ext cx="941916" cy="151074"/>
        </a:xfrm>
        <a:prstGeom prst="rect">
          <a:avLst/>
        </a:prstGeom>
      </xdr:spPr>
    </xdr:pic>
    <xdr:clientData/>
  </xdr:oneCellAnchor>
  <xdr:oneCellAnchor>
    <xdr:from>
      <xdr:col>0</xdr:col>
      <xdr:colOff>2634316</xdr:colOff>
      <xdr:row>46</xdr:row>
      <xdr:rowOff>455304</xdr:rowOff>
    </xdr:from>
    <xdr:ext cx="826433" cy="492960"/>
    <xdr:pic>
      <xdr:nvPicPr>
        <xdr:cNvPr id="7" name="Billede 55" descr="Logo og pressebilleder - Det Nationale Sorgcenter">
          <a:extLst>
            <a:ext uri="{FF2B5EF4-FFF2-40B4-BE49-F238E27FC236}">
              <a16:creationId xmlns:a16="http://schemas.microsoft.com/office/drawing/2014/main" id="{E5A5AB91-95AE-4762-A2D1-9CB1338FA15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634316" y="21896079"/>
          <a:ext cx="826433" cy="49296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792692</xdr:colOff>
      <xdr:row>46</xdr:row>
      <xdr:rowOff>264584</xdr:rowOff>
    </xdr:from>
    <xdr:ext cx="529167" cy="529167"/>
    <xdr:pic>
      <xdr:nvPicPr>
        <xdr:cNvPr id="8" name="Billede 56" descr="KidsAid_Logo_Orginal_vertical_RGB">
          <a:extLst>
            <a:ext uri="{FF2B5EF4-FFF2-40B4-BE49-F238E27FC236}">
              <a16:creationId xmlns:a16="http://schemas.microsoft.com/office/drawing/2014/main" id="{24D09D85-1EE7-4924-8064-6367D55CEB08}"/>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545417" y="21705359"/>
          <a:ext cx="529167" cy="5291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2667000</xdr:colOff>
      <xdr:row>46</xdr:row>
      <xdr:rowOff>95252</xdr:rowOff>
    </xdr:from>
    <xdr:ext cx="756708" cy="342828"/>
    <xdr:pic>
      <xdr:nvPicPr>
        <xdr:cNvPr id="6" name="Billede 57" descr="logo">
          <a:extLst>
            <a:ext uri="{FF2B5EF4-FFF2-40B4-BE49-F238E27FC236}">
              <a16:creationId xmlns:a16="http://schemas.microsoft.com/office/drawing/2014/main" id="{D26834AE-C0A1-4556-A3AB-66DD746825D9}"/>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667000" y="21536027"/>
          <a:ext cx="756708" cy="3428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2686050</xdr:colOff>
      <xdr:row>47</xdr:row>
      <xdr:rowOff>356814</xdr:rowOff>
    </xdr:from>
    <xdr:ext cx="1269507" cy="113985"/>
    <xdr:pic>
      <xdr:nvPicPr>
        <xdr:cNvPr id="5" name="Billede 58">
          <a:extLst>
            <a:ext uri="{FF2B5EF4-FFF2-40B4-BE49-F238E27FC236}">
              <a16:creationId xmlns:a16="http://schemas.microsoft.com/office/drawing/2014/main" id="{679F9E6B-1D2A-4718-81A1-D012CA1C388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2686050" y="22845339"/>
          <a:ext cx="1269507" cy="113985"/>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Steen Nilsson" id="{C10B1D4E-B860-48F4-B6A3-7F2BCF841076}" userId="S::b204820@al-bank.dk::d54594ac-8522-4e3c-af46-a991931d7fd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1" dT="2023-01-10T08:06:24.97" personId="{C10B1D4E-B860-48F4-B6A3-7F2BCF841076}" id="{4D491418-0F77-4B66-BD02-BAB76222A04D}">
    <text>Se celle A22</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hyperlink" Target="https://www.al-bank.dk/handlers/documentarchive.ashx?id=465" TargetMode="External"/><Relationship Id="rId7" Type="http://schemas.openxmlformats.org/officeDocument/2006/relationships/drawing" Target="../drawings/drawing4.xml"/><Relationship Id="rId2" Type="http://schemas.openxmlformats.org/officeDocument/2006/relationships/hyperlink" Target="https://www.al-bank.dk/handlers/documentarchive.ashx?id=255" TargetMode="External"/><Relationship Id="rId1" Type="http://schemas.openxmlformats.org/officeDocument/2006/relationships/hyperlink" Target="https://www.al-bank.dk/handlers/documentarchive.ashx?id=380" TargetMode="External"/><Relationship Id="rId6" Type="http://schemas.openxmlformats.org/officeDocument/2006/relationships/printerSettings" Target="../printerSettings/printerSettings16.bin"/><Relationship Id="rId5" Type="http://schemas.openxmlformats.org/officeDocument/2006/relationships/hyperlink" Target="https://www.al-bank.dk/handlers/documentarchive.ashx?id=504" TargetMode="External"/><Relationship Id="rId4" Type="http://schemas.openxmlformats.org/officeDocument/2006/relationships/hyperlink" Target="https://www.al-bank.dk/handlers/documentarchive.ashx?id=240"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2"/>
  <sheetViews>
    <sheetView showGridLines="0" tabSelected="1" zoomScaleNormal="100" workbookViewId="0"/>
  </sheetViews>
  <sheetFormatPr defaultColWidth="0" defaultRowHeight="15" zeroHeight="1" x14ac:dyDescent="0.25"/>
  <cols>
    <col min="1" max="1" width="135" customWidth="1"/>
    <col min="2" max="16384" width="9.140625" hidden="1"/>
  </cols>
  <sheetData>
    <row r="1" spans="1:1" ht="78.75" customHeight="1" x14ac:dyDescent="0.25">
      <c r="A1" s="44" t="s">
        <v>0</v>
      </c>
    </row>
    <row r="2" spans="1:1" ht="94.5" customHeight="1" x14ac:dyDescent="0.25">
      <c r="A2" s="398" t="s">
        <v>1</v>
      </c>
    </row>
    <row r="3" spans="1:1" ht="18" thickBot="1" x14ac:dyDescent="0.35">
      <c r="A3" s="14" t="s">
        <v>2</v>
      </c>
    </row>
    <row r="4" spans="1:1" x14ac:dyDescent="0.25">
      <c r="A4" s="654"/>
    </row>
    <row r="5" spans="1:1" x14ac:dyDescent="0.25">
      <c r="A5" s="921" t="s">
        <v>3</v>
      </c>
    </row>
    <row r="6" spans="1:1" x14ac:dyDescent="0.25"/>
    <row r="7" spans="1:1" x14ac:dyDescent="0.25">
      <c r="A7" s="920" t="s">
        <v>4</v>
      </c>
    </row>
    <row r="8" spans="1:1" x14ac:dyDescent="0.25">
      <c r="A8" s="49"/>
    </row>
    <row r="9" spans="1:1" x14ac:dyDescent="0.25">
      <c r="A9" s="11" t="s">
        <v>5</v>
      </c>
    </row>
    <row r="10" spans="1:1" x14ac:dyDescent="0.25">
      <c r="A10" s="51" t="s">
        <v>6</v>
      </c>
    </row>
    <row r="11" spans="1:1" x14ac:dyDescent="0.25">
      <c r="A11" s="51" t="s">
        <v>7</v>
      </c>
    </row>
    <row r="12" spans="1:1" x14ac:dyDescent="0.25">
      <c r="A12" s="51" t="s">
        <v>8</v>
      </c>
    </row>
    <row r="13" spans="1:1" x14ac:dyDescent="0.25">
      <c r="A13" s="51" t="s">
        <v>9</v>
      </c>
    </row>
    <row r="14" spans="1:1" x14ac:dyDescent="0.25">
      <c r="A14" s="51" t="s">
        <v>10</v>
      </c>
    </row>
    <row r="15" spans="1:1" x14ac:dyDescent="0.25">
      <c r="A15" s="16"/>
    </row>
    <row r="16" spans="1:1" x14ac:dyDescent="0.25">
      <c r="A16" s="13" t="s">
        <v>2614</v>
      </c>
    </row>
    <row r="17" spans="1:1" x14ac:dyDescent="0.25">
      <c r="A17" s="51" t="s">
        <v>11</v>
      </c>
    </row>
    <row r="18" spans="1:1" x14ac:dyDescent="0.25">
      <c r="A18" s="51" t="s">
        <v>12</v>
      </c>
    </row>
    <row r="19" spans="1:1" x14ac:dyDescent="0.25">
      <c r="A19" s="10"/>
    </row>
    <row r="20" spans="1:1" x14ac:dyDescent="0.25">
      <c r="A20" s="46" t="s">
        <v>2615</v>
      </c>
    </row>
    <row r="21" spans="1:1" x14ac:dyDescent="0.25">
      <c r="A21" s="51" t="s">
        <v>13</v>
      </c>
    </row>
    <row r="22" spans="1:1" x14ac:dyDescent="0.25">
      <c r="A22" s="52" t="s">
        <v>14</v>
      </c>
    </row>
    <row r="23" spans="1:1" x14ac:dyDescent="0.25">
      <c r="A23" s="2"/>
    </row>
    <row r="24" spans="1:1" x14ac:dyDescent="0.25">
      <c r="A24" s="12" t="s">
        <v>2616</v>
      </c>
    </row>
    <row r="25" spans="1:1" x14ac:dyDescent="0.25">
      <c r="A25" s="53" t="s">
        <v>15</v>
      </c>
    </row>
    <row r="26" spans="1:1" x14ac:dyDescent="0.25">
      <c r="A26" s="53"/>
    </row>
    <row r="27" spans="1:1" x14ac:dyDescent="0.25">
      <c r="A27" s="55" t="s">
        <v>16</v>
      </c>
    </row>
    <row r="28" spans="1:1" x14ac:dyDescent="0.25">
      <c r="A28" s="51" t="s">
        <v>17</v>
      </c>
    </row>
    <row r="29" spans="1:1" x14ac:dyDescent="0.25">
      <c r="A29" s="54" t="s">
        <v>18</v>
      </c>
    </row>
    <row r="30" spans="1:1" x14ac:dyDescent="0.25">
      <c r="A30" s="10"/>
    </row>
    <row r="31" spans="1:1" x14ac:dyDescent="0.25">
      <c r="A31" s="1357" t="s">
        <v>19</v>
      </c>
    </row>
    <row r="32" spans="1:1" ht="36" customHeight="1" x14ac:dyDescent="0.25">
      <c r="A32" s="1357"/>
    </row>
    <row r="33" spans="1:1" x14ac:dyDescent="0.25">
      <c r="A33" s="1357"/>
    </row>
    <row r="34" spans="1:1" ht="24.75" customHeight="1" x14ac:dyDescent="0.25">
      <c r="A34" s="1357"/>
    </row>
    <row r="35" spans="1:1" x14ac:dyDescent="0.25">
      <c r="A35" s="1357"/>
    </row>
    <row r="36" spans="1:1" ht="24.75" customHeight="1" x14ac:dyDescent="0.25">
      <c r="A36" s="1357"/>
    </row>
    <row r="37" spans="1:1" x14ac:dyDescent="0.25">
      <c r="A37" s="1357"/>
    </row>
    <row r="38" spans="1:1" ht="22.5" customHeight="1" x14ac:dyDescent="0.25">
      <c r="A38" s="1357"/>
    </row>
    <row r="39" spans="1:1" x14ac:dyDescent="0.25"/>
    <row r="40" spans="1:1" ht="12.75" hidden="1" customHeight="1" x14ac:dyDescent="0.25"/>
    <row r="41" spans="1:1" ht="54.75" hidden="1" customHeight="1" x14ac:dyDescent="0.25"/>
    <row r="42" spans="1:1" ht="15" hidden="1" customHeight="1" x14ac:dyDescent="0.25"/>
  </sheetData>
  <sheetProtection algorithmName="SHA-512" hashValue="FkAM028/iaUsk3Y5itA9VGnN/1zQIuXOVKRyxttYIPHzcHyTWrfJDcyaIlRgpoliovbdu/3bWhLZjZFMHGiR5Q==" saltValue="RHeO+6Ugs3C6QNu/JV2erw==" spinCount="100000" sheet="1" objects="1" scenarios="1"/>
  <mergeCells count="1">
    <mergeCell ref="A31:A38"/>
  </mergeCells>
  <hyperlinks>
    <hyperlink ref="A11" location="'Housing loans'!A1" display="Boliglån" xr:uid="{00000000-0004-0000-0000-000000000000}"/>
    <hyperlink ref="A12" location="'Car loans and leasing'!A1" display="Billån og leasing" xr:uid="{00000000-0004-0000-0000-000001000000}"/>
    <hyperlink ref="A13" location="'Investments on behalf of custom'!A1" display="Investeringer på vegne af kunder" xr:uid="{00000000-0004-0000-0000-000002000000}"/>
    <hyperlink ref="A14" location="'Investments in own portfolio'!A1" display="Investeringer af egenbeholdningen" xr:uid="{00000000-0004-0000-0000-000003000000}"/>
    <hyperlink ref="A21" location="'Customers'!A1" display="Kunder" xr:uid="{00000000-0004-0000-0000-000004000000}"/>
    <hyperlink ref="A22" location="'Employees'!A1" display="Medarbejdere" xr:uid="{00000000-0004-0000-0000-000005000000}"/>
    <hyperlink ref="A25" location="'Governance and management'!A1" display="Governance og ledelse" xr:uid="{00000000-0004-0000-0000-000006000000}"/>
    <hyperlink ref="A17" location="'Climate accounts'!A1" display="Klimaregnskab" xr:uid="{00000000-0004-0000-0000-000007000000}"/>
    <hyperlink ref="A18" location="'Environmental accounts'!A1" display="Miljøregnskab" xr:uid="{00000000-0004-0000-0000-000008000000}"/>
    <hyperlink ref="A29" location="'Reporting principles'!A1" display="Rapporteringsprincipper" xr:uid="{00000000-0004-0000-0000-000009000000}"/>
    <hyperlink ref="A28" location="'Policies and practices'!A1" display="Politikker og praksisser" xr:uid="{00000000-0004-0000-0000-00000A000000}"/>
    <hyperlink ref="A10" location="'Article 8 of the EU Taxonomy Re'!A1" display="Aktiviteter omfattet af EU Taksonomien (estimat)" xr:uid="{00000000-0004-0000-0000-00000B000000}"/>
    <hyperlink ref="A7" location="'UN Impact Analysis'!A1" display="FN Impact Analyse" xr:uid="{00000000-0004-0000-0000-00000C000000}"/>
    <hyperlink ref="A5" location="'Overview of key figures'!A1" display="Overblik over nøgletal" xr:uid="{00000000-0004-0000-0000-00000D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990A5"/>
  </sheetPr>
  <dimension ref="A1:F9"/>
  <sheetViews>
    <sheetView showGridLines="0" zoomScaleNormal="100" workbookViewId="0">
      <selection activeCell="A3" sqref="A3"/>
    </sheetView>
  </sheetViews>
  <sheetFormatPr defaultColWidth="0" defaultRowHeight="12.75" zeroHeight="1" x14ac:dyDescent="0.2"/>
  <cols>
    <col min="1" max="1" width="48" style="3" customWidth="1"/>
    <col min="2" max="3" width="10.85546875" style="3" customWidth="1"/>
    <col min="4" max="4" width="10.5703125" style="3" customWidth="1"/>
    <col min="5" max="5" width="11.85546875" style="3" customWidth="1"/>
    <col min="6" max="6" width="0" style="3" hidden="1" customWidth="1"/>
    <col min="7" max="16384" width="9.140625" style="3" hidden="1"/>
  </cols>
  <sheetData>
    <row r="1" spans="1:6" ht="38.25" customHeight="1" x14ac:dyDescent="0.2">
      <c r="A1" s="1475" t="s">
        <v>812</v>
      </c>
      <c r="B1" s="1476"/>
      <c r="C1" s="1476"/>
      <c r="D1" s="1476"/>
      <c r="E1" s="1477"/>
    </row>
    <row r="2" spans="1:6" x14ac:dyDescent="0.2">
      <c r="A2" s="450" t="s">
        <v>23</v>
      </c>
      <c r="B2" s="451" t="s">
        <v>21</v>
      </c>
      <c r="C2" s="452">
        <v>2022</v>
      </c>
      <c r="D2" s="452">
        <v>2021</v>
      </c>
      <c r="E2" s="453">
        <v>2020</v>
      </c>
    </row>
    <row r="3" spans="1:6" ht="39" customHeight="1" x14ac:dyDescent="0.2">
      <c r="A3" s="509" t="s">
        <v>340</v>
      </c>
      <c r="B3" s="330" t="s">
        <v>2608</v>
      </c>
      <c r="C3" s="511">
        <v>19.100000000000001</v>
      </c>
      <c r="D3" s="511">
        <v>24</v>
      </c>
      <c r="E3" s="512">
        <v>28</v>
      </c>
      <c r="F3" s="125"/>
    </row>
    <row r="4" spans="1:6" ht="39" customHeight="1" x14ac:dyDescent="0.2">
      <c r="A4" s="513" t="s">
        <v>122</v>
      </c>
      <c r="B4" s="330" t="s">
        <v>2609</v>
      </c>
      <c r="C4" s="515">
        <v>694</v>
      </c>
      <c r="D4" s="515">
        <v>413</v>
      </c>
      <c r="E4" s="516">
        <v>315</v>
      </c>
    </row>
    <row r="5" spans="1:6" x14ac:dyDescent="0.2">
      <c r="A5" s="450" t="s">
        <v>24</v>
      </c>
      <c r="B5" s="451" t="s">
        <v>813</v>
      </c>
      <c r="C5" s="452">
        <v>2022</v>
      </c>
      <c r="D5" s="452">
        <v>2021</v>
      </c>
      <c r="E5" s="453">
        <v>2020</v>
      </c>
    </row>
    <row r="6" spans="1:6" ht="39" customHeight="1" x14ac:dyDescent="0.2">
      <c r="A6" s="509" t="s">
        <v>814</v>
      </c>
      <c r="B6" s="510" t="s">
        <v>2608</v>
      </c>
      <c r="C6" s="511">
        <v>9.9</v>
      </c>
      <c r="D6" s="511"/>
      <c r="E6" s="512"/>
      <c r="F6" s="643"/>
    </row>
    <row r="7" spans="1:6" ht="39" customHeight="1" x14ac:dyDescent="0.2">
      <c r="A7" s="513" t="s">
        <v>815</v>
      </c>
      <c r="B7" s="514" t="s">
        <v>2609</v>
      </c>
      <c r="C7" s="515">
        <v>0</v>
      </c>
      <c r="D7" s="515"/>
      <c r="E7" s="516"/>
    </row>
    <row r="9" spans="1:6" hidden="1" x14ac:dyDescent="0.2">
      <c r="A9" s="1340"/>
    </row>
  </sheetData>
  <sheetProtection algorithmName="SHA-512" hashValue="dnBBBRGxH9VWjpf8lwfc9V0KL6LQZvnwyZCQq9NDHQO09mfvPF0fE0NOQTeGgCmQ//Xwrqg3n6tSwvyrw/wzjQ==" saltValue="7QzDaFxhjKqiIiiiNa7maw==" spinCount="100000" sheet="1" objects="1" scenarios="1"/>
  <mergeCells count="1">
    <mergeCell ref="A1:E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F7" sqref="F7"/>
    </sheetView>
  </sheetViews>
  <sheetFormatPr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A5BEB9"/>
  </sheetPr>
  <dimension ref="A1:AC376"/>
  <sheetViews>
    <sheetView showGridLines="0" zoomScaleNormal="100" workbookViewId="0">
      <selection activeCell="A2" sqref="A2:F2"/>
    </sheetView>
  </sheetViews>
  <sheetFormatPr defaultColWidth="0" defaultRowHeight="15" zeroHeight="1" x14ac:dyDescent="0.25"/>
  <cols>
    <col min="1" max="1" width="39.7109375" customWidth="1"/>
    <col min="2" max="2" width="25.28515625" customWidth="1"/>
    <col min="3" max="3" width="19.5703125" customWidth="1"/>
    <col min="4" max="4" width="17.5703125" customWidth="1"/>
    <col min="5" max="5" width="17.85546875" customWidth="1"/>
    <col min="6" max="6" width="16.28515625" customWidth="1"/>
    <col min="7" max="7" width="16" customWidth="1"/>
    <col min="8" max="8" width="17" customWidth="1"/>
    <col min="9" max="9" width="19.85546875" customWidth="1"/>
    <col min="10" max="10" width="21" customWidth="1"/>
    <col min="11" max="11" width="15" customWidth="1"/>
    <col min="12" max="12" width="15.42578125" customWidth="1"/>
    <col min="13" max="13" width="20.28515625" customWidth="1"/>
    <col min="14" max="14" width="12" customWidth="1"/>
    <col min="15" max="15" width="21" customWidth="1"/>
    <col min="16" max="16" width="9.140625" customWidth="1"/>
    <col min="17" max="17" width="22.42578125" bestFit="1" customWidth="1"/>
    <col min="18" max="18" width="13.42578125" customWidth="1"/>
    <col min="19" max="19" width="13.85546875" bestFit="1" customWidth="1"/>
    <col min="20" max="20" width="14.7109375" bestFit="1" customWidth="1"/>
    <col min="21" max="21" width="9.140625" customWidth="1"/>
    <col min="22" max="22" width="22.5703125" customWidth="1"/>
    <col min="23" max="23" width="9.140625" customWidth="1"/>
    <col min="24" max="24" width="13.42578125" customWidth="1"/>
    <col min="25" max="25" width="14.85546875" customWidth="1"/>
    <col min="26" max="26" width="9.140625" customWidth="1"/>
    <col min="27" max="29" width="9.140625" hidden="1" customWidth="1"/>
  </cols>
  <sheetData>
    <row r="1" spans="1:9" ht="39.75" customHeight="1" x14ac:dyDescent="0.25">
      <c r="A1" s="1498" t="s">
        <v>227</v>
      </c>
      <c r="B1" s="1498"/>
      <c r="C1" s="1498"/>
      <c r="D1" s="1498"/>
      <c r="E1" s="1498"/>
      <c r="F1" s="1498"/>
      <c r="G1" s="267"/>
      <c r="H1" s="267"/>
    </row>
    <row r="2" spans="1:9" ht="232.5" customHeight="1" x14ac:dyDescent="0.25">
      <c r="A2" s="1499" t="s">
        <v>228</v>
      </c>
      <c r="B2" s="1499"/>
      <c r="C2" s="1499"/>
      <c r="D2" s="1499"/>
      <c r="E2" s="1499"/>
      <c r="F2" s="1499"/>
      <c r="G2" s="142"/>
      <c r="H2" s="142"/>
    </row>
    <row r="3" spans="1:9" ht="35.1" customHeight="1" x14ac:dyDescent="0.25">
      <c r="A3" s="1163" t="s">
        <v>229</v>
      </c>
      <c r="B3" s="1164"/>
      <c r="C3" s="1164"/>
      <c r="D3" s="1173"/>
      <c r="E3" s="142"/>
      <c r="F3" s="142"/>
      <c r="G3" s="142"/>
      <c r="H3" s="142"/>
    </row>
    <row r="4" spans="1:9" ht="25.5" x14ac:dyDescent="0.25">
      <c r="A4" s="1134" t="s">
        <v>230</v>
      </c>
      <c r="B4" s="1174" t="s">
        <v>816</v>
      </c>
      <c r="C4" s="1174">
        <v>2022</v>
      </c>
      <c r="D4" s="1175" t="s">
        <v>231</v>
      </c>
      <c r="E4" s="142"/>
      <c r="F4" s="142"/>
      <c r="G4" s="142"/>
      <c r="H4" s="142"/>
    </row>
    <row r="5" spans="1:9" x14ac:dyDescent="0.25">
      <c r="A5" s="1144" t="s">
        <v>232</v>
      </c>
      <c r="B5" s="1135" t="s">
        <v>233</v>
      </c>
      <c r="C5" s="1165">
        <v>131</v>
      </c>
      <c r="D5" s="1178" t="s">
        <v>234</v>
      </c>
      <c r="E5" s="142"/>
      <c r="G5" s="142"/>
      <c r="H5" s="142"/>
    </row>
    <row r="6" spans="1:9" x14ac:dyDescent="0.25">
      <c r="A6" s="1137" t="s">
        <v>235</v>
      </c>
      <c r="B6" s="1138" t="s">
        <v>236</v>
      </c>
      <c r="C6" s="1166">
        <v>130.97999999999999</v>
      </c>
      <c r="D6" s="1177"/>
      <c r="E6" s="142"/>
      <c r="G6" s="142"/>
      <c r="H6" s="142"/>
    </row>
    <row r="7" spans="1:9" x14ac:dyDescent="0.25">
      <c r="A7" s="1137" t="s">
        <v>237</v>
      </c>
      <c r="B7" s="1138" t="s">
        <v>817</v>
      </c>
      <c r="C7" s="1166">
        <v>0</v>
      </c>
      <c r="D7" s="1177"/>
      <c r="E7" s="142"/>
      <c r="G7" s="142"/>
      <c r="H7" s="142"/>
    </row>
    <row r="8" spans="1:9" x14ac:dyDescent="0.25">
      <c r="A8" s="1143" t="s">
        <v>238</v>
      </c>
      <c r="B8" s="1140" t="s">
        <v>818</v>
      </c>
      <c r="C8" s="1167">
        <v>593</v>
      </c>
      <c r="D8" s="1178" t="s">
        <v>239</v>
      </c>
      <c r="E8" s="142"/>
      <c r="G8" s="142"/>
      <c r="H8" s="142"/>
    </row>
    <row r="9" spans="1:9" x14ac:dyDescent="0.25">
      <c r="A9" s="1137" t="s">
        <v>44</v>
      </c>
      <c r="B9" s="1138" t="s">
        <v>819</v>
      </c>
      <c r="C9" s="1166">
        <v>213.04</v>
      </c>
      <c r="D9" s="1177"/>
      <c r="E9" s="142"/>
      <c r="G9" s="142"/>
      <c r="H9" s="142"/>
    </row>
    <row r="10" spans="1:9" x14ac:dyDescent="0.25">
      <c r="A10" s="1137" t="s">
        <v>240</v>
      </c>
      <c r="B10" s="1138" t="s">
        <v>820</v>
      </c>
      <c r="C10" s="1166">
        <v>380.35</v>
      </c>
      <c r="D10" s="1177"/>
      <c r="E10" s="142"/>
      <c r="G10" s="142"/>
      <c r="H10" s="142"/>
    </row>
    <row r="11" spans="1:9" x14ac:dyDescent="0.25">
      <c r="A11" s="1143" t="s">
        <v>241</v>
      </c>
      <c r="B11" s="1140" t="s">
        <v>821</v>
      </c>
      <c r="C11" s="1167">
        <v>1113</v>
      </c>
      <c r="D11" s="1176" t="s">
        <v>242</v>
      </c>
      <c r="E11" s="142"/>
      <c r="G11" s="142"/>
      <c r="H11" s="142"/>
    </row>
    <row r="12" spans="1:9" x14ac:dyDescent="0.25">
      <c r="A12" s="1137" t="s">
        <v>822</v>
      </c>
      <c r="B12" s="1138" t="s">
        <v>823</v>
      </c>
      <c r="C12" s="1166">
        <v>732.16</v>
      </c>
      <c r="D12" s="1177"/>
      <c r="E12" s="142"/>
      <c r="G12" s="142"/>
      <c r="H12" s="142"/>
    </row>
    <row r="13" spans="1:9" x14ac:dyDescent="0.25">
      <c r="A13" s="1137" t="s">
        <v>824</v>
      </c>
      <c r="B13" s="1138" t="s">
        <v>825</v>
      </c>
      <c r="C13" s="1166">
        <v>380.35</v>
      </c>
      <c r="D13" s="1177"/>
      <c r="E13" s="142"/>
      <c r="G13" s="142"/>
      <c r="H13" s="142"/>
    </row>
    <row r="14" spans="1:9" x14ac:dyDescent="0.25">
      <c r="A14" s="1144" t="s">
        <v>243</v>
      </c>
      <c r="B14" s="1135" t="s">
        <v>826</v>
      </c>
      <c r="C14" s="1165">
        <v>583038</v>
      </c>
      <c r="D14" s="1178" t="s">
        <v>244</v>
      </c>
      <c r="E14" s="142"/>
      <c r="G14" s="142"/>
      <c r="H14" s="142"/>
    </row>
    <row r="15" spans="1:9" x14ac:dyDescent="0.25">
      <c r="A15" s="1150" t="s">
        <v>245</v>
      </c>
      <c r="B15" s="1138" t="s">
        <v>827</v>
      </c>
      <c r="C15" s="1168">
        <v>23195.23</v>
      </c>
      <c r="D15" s="1177"/>
      <c r="E15" s="142"/>
      <c r="G15" s="142"/>
      <c r="H15" s="142"/>
    </row>
    <row r="16" spans="1:9" x14ac:dyDescent="0.25">
      <c r="A16" s="1153" t="s">
        <v>246</v>
      </c>
      <c r="B16" s="1138" t="s">
        <v>828</v>
      </c>
      <c r="C16" s="1166">
        <v>20.81</v>
      </c>
      <c r="D16" s="1177"/>
      <c r="E16" s="142"/>
      <c r="G16" s="1184"/>
      <c r="H16" s="1185"/>
      <c r="I16" s="1185"/>
    </row>
    <row r="17" spans="1:15" x14ac:dyDescent="0.25">
      <c r="A17" s="1153" t="s">
        <v>247</v>
      </c>
      <c r="B17" s="1138" t="s">
        <v>829</v>
      </c>
      <c r="C17" s="1166">
        <v>197.61</v>
      </c>
      <c r="D17" s="1177"/>
      <c r="E17" s="142"/>
      <c r="G17" s="1186"/>
      <c r="H17" s="1186"/>
    </row>
    <row r="18" spans="1:15" x14ac:dyDescent="0.25">
      <c r="A18" s="1153" t="s">
        <v>248</v>
      </c>
      <c r="B18" s="1138" t="s">
        <v>830</v>
      </c>
      <c r="C18" s="1166">
        <v>559624.10533014126</v>
      </c>
      <c r="D18" s="1177"/>
      <c r="E18" s="142"/>
      <c r="G18" s="142"/>
      <c r="H18" s="142"/>
    </row>
    <row r="19" spans="1:15" x14ac:dyDescent="0.25">
      <c r="A19" s="1144" t="s">
        <v>249</v>
      </c>
      <c r="B19" s="1135" t="s">
        <v>831</v>
      </c>
      <c r="C19" s="1165">
        <f>C5+C8+C14</f>
        <v>583762</v>
      </c>
      <c r="D19" s="1178" t="s">
        <v>250</v>
      </c>
      <c r="E19" s="142"/>
      <c r="G19" s="142"/>
      <c r="H19" s="142"/>
    </row>
    <row r="20" spans="1:15" x14ac:dyDescent="0.25">
      <c r="A20" s="1144" t="s">
        <v>251</v>
      </c>
      <c r="B20" s="1135" t="s">
        <v>832</v>
      </c>
      <c r="C20" s="1165">
        <f>C5+C11+C14</f>
        <v>584282</v>
      </c>
      <c r="D20" s="1176" t="s">
        <v>833</v>
      </c>
      <c r="E20" s="142"/>
      <c r="G20" s="142"/>
      <c r="H20" s="142"/>
    </row>
    <row r="21" spans="1:15" x14ac:dyDescent="0.25">
      <c r="A21" s="142"/>
      <c r="B21" s="142"/>
      <c r="C21" s="142"/>
      <c r="D21" s="142"/>
      <c r="E21" s="142"/>
      <c r="F21" s="142"/>
      <c r="G21" s="142"/>
      <c r="H21" s="142"/>
    </row>
    <row r="22" spans="1:15" x14ac:dyDescent="0.25">
      <c r="A22" s="1497" t="s">
        <v>252</v>
      </c>
      <c r="B22" s="1497"/>
      <c r="C22" s="1497"/>
      <c r="D22" s="1497"/>
      <c r="E22" s="1497"/>
      <c r="F22" s="1497"/>
      <c r="G22" s="184"/>
      <c r="H22" s="35"/>
    </row>
    <row r="23" spans="1:15" ht="21" customHeight="1" x14ac:dyDescent="0.25">
      <c r="A23" s="1497"/>
      <c r="B23" s="1497"/>
      <c r="C23" s="1497"/>
      <c r="D23" s="1497"/>
      <c r="E23" s="1497"/>
      <c r="F23" s="1497"/>
      <c r="G23" s="184"/>
      <c r="H23" s="179"/>
    </row>
    <row r="24" spans="1:15" ht="42.75" customHeight="1" x14ac:dyDescent="0.25">
      <c r="A24" s="18"/>
      <c r="B24" s="103" t="s">
        <v>253</v>
      </c>
      <c r="C24" s="104" t="s">
        <v>254</v>
      </c>
      <c r="D24" s="130" t="s">
        <v>255</v>
      </c>
      <c r="E24" s="262" t="s">
        <v>256</v>
      </c>
      <c r="F24" s="263" t="s">
        <v>257</v>
      </c>
      <c r="G24" s="181"/>
      <c r="H24" s="181"/>
    </row>
    <row r="25" spans="1:15" ht="28.5" customHeight="1" x14ac:dyDescent="0.25">
      <c r="A25" s="186" t="s">
        <v>258</v>
      </c>
      <c r="B25" s="364">
        <f>B26+B38+B39+B40+B41+B42+B43</f>
        <v>109331.46528316387</v>
      </c>
      <c r="C25" s="364">
        <f>C26+C38+C39+C40+C41+C42+C43</f>
        <v>559624.10533014126</v>
      </c>
      <c r="D25" s="365">
        <f t="shared" ref="D25:D35" si="0">C25/B25</f>
        <v>5.1186006140202958</v>
      </c>
      <c r="E25" s="264">
        <v>1</v>
      </c>
      <c r="F25" s="265">
        <v>1</v>
      </c>
      <c r="G25" s="182"/>
      <c r="I25" s="602"/>
    </row>
    <row r="26" spans="1:15" ht="18.75" customHeight="1" x14ac:dyDescent="0.25">
      <c r="A26" s="880" t="s">
        <v>259</v>
      </c>
      <c r="B26" s="884">
        <f>B27+B33</f>
        <v>42654.756701163875</v>
      </c>
      <c r="C26" s="1179">
        <f>C27+C33</f>
        <v>281721.10533014126</v>
      </c>
      <c r="D26" s="694">
        <f>C26/B26</f>
        <v>6.604682035906543</v>
      </c>
      <c r="E26" s="885">
        <f>B26/$B$25</f>
        <v>0.39014163571932253</v>
      </c>
      <c r="F26" s="885">
        <f>C26/$C$25</f>
        <v>0.50341131242719506</v>
      </c>
      <c r="G26" s="180"/>
    </row>
    <row r="27" spans="1:15" ht="17.25" customHeight="1" x14ac:dyDescent="0.25">
      <c r="A27" s="881" t="s">
        <v>146</v>
      </c>
      <c r="B27" s="695">
        <f>SUM(B28:B32)</f>
        <v>20688.06654780488</v>
      </c>
      <c r="C27" s="1180">
        <f>SUM(C28:C32)</f>
        <v>124098.53196316439</v>
      </c>
      <c r="D27" s="695">
        <f>C27/B27</f>
        <v>5.9985563018372998</v>
      </c>
      <c r="E27" s="886">
        <f>B27/$B$25</f>
        <v>0.18922335390112685</v>
      </c>
      <c r="F27" s="886">
        <f>C27/$C$25</f>
        <v>0.22175337120254043</v>
      </c>
      <c r="G27" s="1342"/>
    </row>
    <row r="28" spans="1:15" ht="17.25" customHeight="1" x14ac:dyDescent="0.25">
      <c r="A28" s="20" t="s">
        <v>260</v>
      </c>
      <c r="B28" s="984">
        <v>13340.40063031</v>
      </c>
      <c r="C28" s="987">
        <v>44282.600726529003</v>
      </c>
      <c r="D28" s="984">
        <f t="shared" si="0"/>
        <v>3.3194355967029141</v>
      </c>
      <c r="E28" s="985">
        <f t="shared" ref="E28:E32" si="1">B28/$B$25</f>
        <v>0.12201794420077447</v>
      </c>
      <c r="F28" s="985">
        <f t="shared" ref="F28:F32" si="2">C28/$C$25</f>
        <v>7.9129187439853393E-2</v>
      </c>
      <c r="G28" s="1342"/>
      <c r="H28" s="931"/>
      <c r="J28" s="1172"/>
      <c r="K28" s="1172"/>
      <c r="L28" s="1171"/>
      <c r="M28" s="1170"/>
      <c r="N28" s="1170"/>
      <c r="O28" s="41"/>
    </row>
    <row r="29" spans="1:15" ht="18.75" customHeight="1" x14ac:dyDescent="0.25">
      <c r="A29" s="982" t="s">
        <v>261</v>
      </c>
      <c r="B29" s="888">
        <v>2290.6709195918802</v>
      </c>
      <c r="C29" s="1181">
        <v>14333.6746459967</v>
      </c>
      <c r="D29" s="888">
        <f t="shared" si="0"/>
        <v>6.2574132859513814</v>
      </c>
      <c r="E29" s="889">
        <f t="shared" si="1"/>
        <v>2.0951616386546541E-2</v>
      </c>
      <c r="F29" s="889">
        <f t="shared" si="2"/>
        <v>2.5613040091510674E-2</v>
      </c>
      <c r="G29" s="1343"/>
      <c r="J29" s="1172"/>
      <c r="K29" s="1172"/>
      <c r="L29" s="1171"/>
      <c r="M29" s="1170"/>
      <c r="N29" s="1170"/>
      <c r="O29" s="41"/>
    </row>
    <row r="30" spans="1:15" ht="19.5" customHeight="1" x14ac:dyDescent="0.25">
      <c r="A30" s="20" t="s">
        <v>262</v>
      </c>
      <c r="B30" s="984">
        <v>48.044391820000001</v>
      </c>
      <c r="C30" s="987">
        <v>1337.2236399057299</v>
      </c>
      <c r="D30" s="984">
        <f t="shared" si="0"/>
        <v>27.833084970992768</v>
      </c>
      <c r="E30" s="985">
        <f>B30/$B$25</f>
        <v>4.3943792114710124E-4</v>
      </c>
      <c r="F30" s="985">
        <f t="shared" si="2"/>
        <v>2.3895032883132442E-3</v>
      </c>
      <c r="G30" s="126"/>
      <c r="J30" s="1172"/>
      <c r="K30" s="1172"/>
      <c r="L30" s="1171"/>
      <c r="M30" s="1170"/>
      <c r="N30" s="1170"/>
      <c r="O30" s="41"/>
    </row>
    <row r="31" spans="1:15" ht="18" customHeight="1" x14ac:dyDescent="0.25">
      <c r="A31" s="882" t="s">
        <v>263</v>
      </c>
      <c r="B31" s="696">
        <f>B98</f>
        <v>4476</v>
      </c>
      <c r="C31" s="1182">
        <f>E98</f>
        <v>55728.229999999996</v>
      </c>
      <c r="D31" s="696">
        <f t="shared" si="0"/>
        <v>12.450453529937443</v>
      </c>
      <c r="E31" s="887">
        <f t="shared" si="1"/>
        <v>4.0939723879190218E-2</v>
      </c>
      <c r="F31" s="887">
        <f t="shared" si="2"/>
        <v>9.9581539589192677E-2</v>
      </c>
      <c r="G31" s="183"/>
      <c r="J31" s="1172"/>
      <c r="K31" s="1172"/>
      <c r="L31" s="1171"/>
      <c r="M31" s="1170"/>
      <c r="N31" s="1170"/>
      <c r="O31" s="41"/>
    </row>
    <row r="32" spans="1:15" ht="18" customHeight="1" x14ac:dyDescent="0.25">
      <c r="A32" s="20" t="s">
        <v>264</v>
      </c>
      <c r="B32" s="984">
        <v>532.950606082999</v>
      </c>
      <c r="C32" s="987">
        <v>8416.8029507329593</v>
      </c>
      <c r="D32" s="984">
        <f t="shared" si="0"/>
        <v>15.792838688360867</v>
      </c>
      <c r="E32" s="985">
        <f t="shared" si="1"/>
        <v>4.8746315134685107E-3</v>
      </c>
      <c r="F32" s="985">
        <f t="shared" si="2"/>
        <v>1.5040100793670425E-2</v>
      </c>
      <c r="G32" s="176"/>
      <c r="J32" s="1172"/>
      <c r="K32" s="1172"/>
      <c r="L32" s="1171"/>
      <c r="M32" s="1170"/>
      <c r="N32" s="1170"/>
      <c r="O32" s="41"/>
    </row>
    <row r="33" spans="1:15" ht="21" customHeight="1" x14ac:dyDescent="0.25">
      <c r="A33" s="883" t="s">
        <v>265</v>
      </c>
      <c r="B33" s="890">
        <f>B34+B35+B36</f>
        <v>21966.690153358999</v>
      </c>
      <c r="C33" s="1183">
        <f>C34+C35+C36</f>
        <v>157622.5733669769</v>
      </c>
      <c r="D33" s="890">
        <f>C33/B33</f>
        <v>7.1755267756109493</v>
      </c>
      <c r="E33" s="891">
        <f>B33/$B$25</f>
        <v>0.20091828181819571</v>
      </c>
      <c r="F33" s="891">
        <f>C33/$C$25</f>
        <v>0.28165794122465471</v>
      </c>
      <c r="G33" s="47"/>
      <c r="H33" s="1017"/>
      <c r="I33" s="2"/>
      <c r="J33" s="1172"/>
      <c r="K33" s="1172"/>
      <c r="L33" s="1171"/>
      <c r="M33" s="1170"/>
      <c r="N33" s="1170"/>
      <c r="O33" s="41"/>
    </row>
    <row r="34" spans="1:15" ht="18" customHeight="1" x14ac:dyDescent="0.25">
      <c r="A34" s="20" t="s">
        <v>266</v>
      </c>
      <c r="B34" s="984">
        <v>5445.0595207300003</v>
      </c>
      <c r="C34" s="987">
        <f>F128</f>
        <v>11849.76515973077</v>
      </c>
      <c r="D34" s="984">
        <f t="shared" si="0"/>
        <v>2.1762416213481748</v>
      </c>
      <c r="E34" s="985">
        <f>B34/$B$25</f>
        <v>4.9803224594379365E-2</v>
      </c>
      <c r="F34" s="985">
        <f>C34/$C$25</f>
        <v>2.1174508115121653E-2</v>
      </c>
      <c r="G34" s="47"/>
      <c r="H34" s="121"/>
      <c r="I34" s="2"/>
    </row>
    <row r="35" spans="1:15" ht="18.75" customHeight="1" x14ac:dyDescent="0.25">
      <c r="A35" s="882" t="s">
        <v>267</v>
      </c>
      <c r="B35" s="696">
        <v>2882.44150988</v>
      </c>
      <c r="C35" s="1182">
        <f>F150</f>
        <v>18595.465158118055</v>
      </c>
      <c r="D35" s="696">
        <f t="shared" si="0"/>
        <v>6.4512896773028396</v>
      </c>
      <c r="E35" s="887">
        <f>B35/$B$25</f>
        <v>2.6364244752547665E-2</v>
      </c>
      <c r="F35" s="887">
        <f>C35/$C$25</f>
        <v>3.3228492091397596E-2</v>
      </c>
      <c r="G35" s="128"/>
      <c r="H35" s="121"/>
      <c r="I35" s="2"/>
    </row>
    <row r="36" spans="1:15" ht="18.75" customHeight="1" x14ac:dyDescent="0.25">
      <c r="A36" s="20" t="s">
        <v>268</v>
      </c>
      <c r="B36" s="984">
        <v>13639.189122749</v>
      </c>
      <c r="C36" s="987">
        <f>F139</f>
        <v>127177.34304912807</v>
      </c>
      <c r="D36" s="984">
        <f>C36/B36</f>
        <v>9.32440645148084</v>
      </c>
      <c r="E36" s="985">
        <f>B36/$B$25</f>
        <v>0.12475081247126869</v>
      </c>
      <c r="F36" s="985">
        <f>C36/$C$25</f>
        <v>0.22725494101813545</v>
      </c>
      <c r="G36" s="128"/>
      <c r="H36" s="121"/>
      <c r="I36" s="2"/>
    </row>
    <row r="37" spans="1:15" ht="19.5" customHeight="1" x14ac:dyDescent="0.25">
      <c r="A37" s="883" t="s">
        <v>269</v>
      </c>
      <c r="B37" s="986">
        <f>SUM(B38:B43)</f>
        <v>66676.708582000007</v>
      </c>
      <c r="C37" s="986">
        <f>SUM(C38:C43)</f>
        <v>277903</v>
      </c>
      <c r="D37" s="890">
        <f>+I168</f>
        <v>5.24</v>
      </c>
      <c r="E37" s="1297">
        <f>SUM(E38:E43)</f>
        <v>0.60985836428067763</v>
      </c>
      <c r="F37" s="1297">
        <f>SUM(F38:F43)</f>
        <v>0.496588687572805</v>
      </c>
      <c r="G37" s="177"/>
      <c r="H37" s="121"/>
      <c r="I37" s="2"/>
    </row>
    <row r="38" spans="1:15" ht="20.25" customHeight="1" x14ac:dyDescent="0.25">
      <c r="A38" s="20" t="s">
        <v>2623</v>
      </c>
      <c r="B38" s="987">
        <f>C240/1000000</f>
        <v>18275.783195</v>
      </c>
      <c r="C38" s="987">
        <f>H240</f>
        <v>78611</v>
      </c>
      <c r="D38" s="984">
        <f>I240</f>
        <v>5.13</v>
      </c>
      <c r="E38" s="163">
        <f>B38/$B$25</f>
        <v>0.16715940966917892</v>
      </c>
      <c r="F38" s="163">
        <f t="shared" ref="F38:F43" si="3">C38/$C$25</f>
        <v>0.14047107558675426</v>
      </c>
      <c r="G38" s="183"/>
      <c r="H38" s="183"/>
      <c r="I38" s="2"/>
      <c r="J38" s="1169"/>
    </row>
    <row r="39" spans="1:15" ht="20.25" customHeight="1" x14ac:dyDescent="0.25">
      <c r="A39" s="283" t="s">
        <v>2624</v>
      </c>
      <c r="B39" s="988">
        <f>+C282/1000000</f>
        <v>3082.4833180000001</v>
      </c>
      <c r="C39" s="988">
        <f>+H282</f>
        <v>20018</v>
      </c>
      <c r="D39" s="989">
        <f>+I282</f>
        <v>8.1</v>
      </c>
      <c r="E39" s="892">
        <f t="shared" ref="E39:E43" si="4">B39/$B$25</f>
        <v>2.8193926698197071E-2</v>
      </c>
      <c r="F39" s="892">
        <f t="shared" si="3"/>
        <v>3.5770439138233155E-2</v>
      </c>
      <c r="G39" s="183"/>
      <c r="H39" s="183"/>
      <c r="I39" s="2"/>
      <c r="J39" s="1169"/>
    </row>
    <row r="40" spans="1:15" ht="18" customHeight="1" x14ac:dyDescent="0.25">
      <c r="A40" s="603" t="s">
        <v>2625</v>
      </c>
      <c r="B40" s="896">
        <f>+C230/1000000</f>
        <v>7813.0718079999997</v>
      </c>
      <c r="C40" s="896">
        <f>+H230</f>
        <v>53348</v>
      </c>
      <c r="D40" s="897">
        <f>+I230</f>
        <v>8.85</v>
      </c>
      <c r="E40" s="163">
        <f t="shared" si="4"/>
        <v>7.1462243625515079E-2</v>
      </c>
      <c r="F40" s="163">
        <f t="shared" si="3"/>
        <v>9.5328273910803396E-2</v>
      </c>
      <c r="G40" s="178"/>
      <c r="H40" s="143"/>
      <c r="I40" s="2"/>
      <c r="J40" s="1169"/>
    </row>
    <row r="41" spans="1:15" ht="18" customHeight="1" x14ac:dyDescent="0.25">
      <c r="A41" s="893" t="s">
        <v>2626</v>
      </c>
      <c r="B41" s="894">
        <f>+C272/1000000</f>
        <v>8522.3421500000004</v>
      </c>
      <c r="C41" s="894">
        <f>+H272</f>
        <v>59621</v>
      </c>
      <c r="D41" s="895">
        <f>+I272</f>
        <v>9.1</v>
      </c>
      <c r="E41" s="892">
        <f t="shared" si="4"/>
        <v>7.7949583204866918E-2</v>
      </c>
      <c r="F41" s="892">
        <f t="shared" si="3"/>
        <v>0.10653758376763908</v>
      </c>
      <c r="G41" s="178"/>
      <c r="H41" s="143"/>
      <c r="I41" s="1295"/>
      <c r="J41" s="1169"/>
    </row>
    <row r="42" spans="1:15" ht="18" customHeight="1" x14ac:dyDescent="0.25">
      <c r="A42" s="603" t="s">
        <v>270</v>
      </c>
      <c r="B42" s="896">
        <f>+C220/1000000</f>
        <v>19074.695284000001</v>
      </c>
      <c r="C42" s="896">
        <f>+H220</f>
        <v>41951</v>
      </c>
      <c r="D42" s="897">
        <f>+I220</f>
        <v>2.9</v>
      </c>
      <c r="E42" s="163">
        <f t="shared" si="4"/>
        <v>0.17446665728477478</v>
      </c>
      <c r="F42" s="163">
        <f t="shared" si="3"/>
        <v>7.4962818078130641E-2</v>
      </c>
      <c r="G42" s="178"/>
      <c r="H42" s="143"/>
      <c r="I42" s="2"/>
      <c r="J42" s="1169"/>
    </row>
    <row r="43" spans="1:15" ht="19.5" customHeight="1" x14ac:dyDescent="0.25">
      <c r="A43" s="983" t="s">
        <v>271</v>
      </c>
      <c r="B43" s="990">
        <f>+C262/1000000</f>
        <v>9908.3328270000002</v>
      </c>
      <c r="C43" s="990">
        <f>+H262</f>
        <v>24354</v>
      </c>
      <c r="D43" s="991">
        <f>+I262</f>
        <v>2.9</v>
      </c>
      <c r="E43" s="898">
        <f t="shared" si="4"/>
        <v>9.0626543798144818E-2</v>
      </c>
      <c r="F43" s="898">
        <f t="shared" si="3"/>
        <v>4.3518497091244397E-2</v>
      </c>
      <c r="G43" s="178"/>
      <c r="H43" s="143"/>
      <c r="I43" s="2"/>
    </row>
    <row r="44" spans="1:15" ht="14.45" customHeight="1" x14ac:dyDescent="0.25">
      <c r="B44" s="38"/>
      <c r="C44" s="37"/>
      <c r="D44" s="37"/>
      <c r="E44" s="38"/>
      <c r="F44" s="1500"/>
      <c r="G44" s="1500"/>
      <c r="H44" s="141"/>
      <c r="I44" s="2"/>
    </row>
    <row r="45" spans="1:15" ht="90" customHeight="1" x14ac:dyDescent="0.25">
      <c r="A45" s="1490" t="s">
        <v>272</v>
      </c>
      <c r="B45" s="1490"/>
      <c r="C45" s="1490"/>
      <c r="D45" s="1490"/>
      <c r="E45" s="1490"/>
      <c r="F45" s="1490"/>
      <c r="G45" s="45"/>
      <c r="H45" s="45"/>
      <c r="I45" s="2"/>
    </row>
    <row r="46" spans="1:15" ht="18" customHeight="1" x14ac:dyDescent="0.25"/>
    <row r="47" spans="1:15" x14ac:dyDescent="0.25">
      <c r="A47" s="1497" t="s">
        <v>273</v>
      </c>
      <c r="B47" s="1497"/>
      <c r="C47" s="1497"/>
      <c r="D47" s="1497"/>
      <c r="E47" s="1497"/>
      <c r="F47" s="1497"/>
      <c r="G47" s="1497"/>
      <c r="H47" s="1497"/>
      <c r="I47" s="1497"/>
      <c r="J47" s="35"/>
    </row>
    <row r="48" spans="1:15" x14ac:dyDescent="0.25">
      <c r="A48" s="1497"/>
      <c r="B48" s="1497"/>
      <c r="C48" s="1497"/>
      <c r="D48" s="1497"/>
      <c r="E48" s="1497"/>
      <c r="F48" s="1497"/>
      <c r="G48" s="1497"/>
      <c r="H48" s="1497"/>
      <c r="I48" s="1497"/>
      <c r="J48" s="35"/>
    </row>
    <row r="49" spans="1:9" ht="36.75" customHeight="1" x14ac:dyDescent="0.25">
      <c r="A49" s="28" t="s">
        <v>274</v>
      </c>
      <c r="B49" s="103" t="s">
        <v>834</v>
      </c>
      <c r="C49" s="104" t="s">
        <v>275</v>
      </c>
      <c r="D49" s="104" t="s">
        <v>276</v>
      </c>
      <c r="E49" s="104" t="s">
        <v>835</v>
      </c>
      <c r="F49" s="104" t="s">
        <v>836</v>
      </c>
      <c r="G49" s="130" t="s">
        <v>277</v>
      </c>
      <c r="H49" s="117" t="s">
        <v>278</v>
      </c>
      <c r="I49" s="117" t="s">
        <v>279</v>
      </c>
    </row>
    <row r="50" spans="1:9" ht="21.75" customHeight="1" x14ac:dyDescent="0.25">
      <c r="A50" s="23" t="s">
        <v>280</v>
      </c>
      <c r="B50" s="105">
        <f>B51+B60</f>
        <v>15631.071549901877</v>
      </c>
      <c r="C50" s="172">
        <v>0</v>
      </c>
      <c r="D50" s="172">
        <v>1</v>
      </c>
      <c r="E50" s="105">
        <f>E51+E60</f>
        <v>58616.275372525699</v>
      </c>
      <c r="F50" s="393">
        <f>F51+F60</f>
        <v>9.5768488826542963</v>
      </c>
      <c r="G50" s="155">
        <f>G51+G60</f>
        <v>13796.104418757519</v>
      </c>
      <c r="H50" s="161">
        <f>G50/E50</f>
        <v>0.23536303409042522</v>
      </c>
      <c r="I50" s="210">
        <f>I51+I60</f>
        <v>2.1023297746171687</v>
      </c>
    </row>
    <row r="51" spans="1:9" ht="21.75" customHeight="1" x14ac:dyDescent="0.25">
      <c r="A51" s="489" t="s">
        <v>837</v>
      </c>
      <c r="B51" s="490">
        <f>SUM(B52:B59)</f>
        <v>13340.400630309992</v>
      </c>
      <c r="C51" s="491">
        <v>0</v>
      </c>
      <c r="D51" s="491">
        <v>1</v>
      </c>
      <c r="E51" s="490">
        <f>SUM(E52:E59)</f>
        <v>44282.600726528959</v>
      </c>
      <c r="F51" s="492">
        <f t="shared" ref="F51:F59" si="5">E51/B51</f>
        <v>3.3194355967029123</v>
      </c>
      <c r="G51" s="901">
        <f>SUM(G52:H59)</f>
        <v>10842.037456171296</v>
      </c>
      <c r="H51" s="493">
        <f>G51/E51</f>
        <v>0.24483741420534982</v>
      </c>
      <c r="I51" s="494">
        <f t="shared" ref="I51:I59" si="6">G51/B51</f>
        <v>0.81272202811793359</v>
      </c>
    </row>
    <row r="52" spans="1:9" x14ac:dyDescent="0.25">
      <c r="A52" s="102" t="s">
        <v>281</v>
      </c>
      <c r="B52" s="149">
        <v>3349.9508971</v>
      </c>
      <c r="C52" s="211">
        <v>0</v>
      </c>
      <c r="D52" s="211">
        <v>1</v>
      </c>
      <c r="E52" s="149">
        <v>30973.996243192101</v>
      </c>
      <c r="F52" s="899">
        <f t="shared" si="5"/>
        <v>9.2461045533550372</v>
      </c>
      <c r="G52" s="900">
        <v>4570.4683886829398</v>
      </c>
      <c r="H52" s="122">
        <f t="shared" ref="H52:H59" si="7">G52/E52</f>
        <v>0.14755824055759359</v>
      </c>
      <c r="I52" s="212">
        <f t="shared" si="6"/>
        <v>1.3643389199046239</v>
      </c>
    </row>
    <row r="53" spans="1:9" x14ac:dyDescent="0.25">
      <c r="A53" s="147" t="s">
        <v>282</v>
      </c>
      <c r="B53" s="150">
        <v>110.58659088</v>
      </c>
      <c r="C53" s="213">
        <v>0</v>
      </c>
      <c r="D53" s="213">
        <v>1</v>
      </c>
      <c r="E53" s="150">
        <v>2219.7082535211298</v>
      </c>
      <c r="F53" s="390">
        <f t="shared" si="5"/>
        <v>20.072128418623421</v>
      </c>
      <c r="G53" s="151">
        <v>327.97734985163498</v>
      </c>
      <c r="H53" s="154">
        <f t="shared" si="7"/>
        <v>0.14775696280417192</v>
      </c>
      <c r="I53" s="214">
        <f t="shared" si="6"/>
        <v>2.965796732151103</v>
      </c>
    </row>
    <row r="54" spans="1:9" x14ac:dyDescent="0.25">
      <c r="A54" s="24" t="s">
        <v>283</v>
      </c>
      <c r="B54" s="123">
        <v>530.58884102000104</v>
      </c>
      <c r="C54" s="122">
        <v>0</v>
      </c>
      <c r="D54" s="122">
        <v>1</v>
      </c>
      <c r="E54" s="123">
        <v>1853.6207885010299</v>
      </c>
      <c r="F54" s="391">
        <f t="shared" si="5"/>
        <v>3.4935163448549722</v>
      </c>
      <c r="G54" s="152">
        <v>301.28202301036902</v>
      </c>
      <c r="H54" s="122">
        <f t="shared" si="7"/>
        <v>0.16253703285989102</v>
      </c>
      <c r="I54" s="212">
        <f t="shared" si="6"/>
        <v>0.56782578094025904</v>
      </c>
    </row>
    <row r="55" spans="1:9" x14ac:dyDescent="0.25">
      <c r="A55" s="148" t="s">
        <v>284</v>
      </c>
      <c r="B55" s="118">
        <v>8700.0936252299907</v>
      </c>
      <c r="C55" s="215">
        <v>0</v>
      </c>
      <c r="D55" s="215">
        <v>1</v>
      </c>
      <c r="E55" s="118">
        <v>7472.2271936279703</v>
      </c>
      <c r="F55" s="388">
        <f t="shared" si="5"/>
        <v>0.85886744620296418</v>
      </c>
      <c r="G55" s="153">
        <v>4831.8300188598396</v>
      </c>
      <c r="H55" s="154">
        <f t="shared" si="7"/>
        <v>0.64663853141138961</v>
      </c>
      <c r="I55" s="214">
        <f t="shared" si="6"/>
        <v>0.55537678408973534</v>
      </c>
    </row>
    <row r="56" spans="1:9" x14ac:dyDescent="0.25">
      <c r="A56" s="24" t="s">
        <v>285</v>
      </c>
      <c r="B56" s="119">
        <v>217.63382916</v>
      </c>
      <c r="C56" s="216">
        <v>0</v>
      </c>
      <c r="D56" s="216">
        <v>1</v>
      </c>
      <c r="E56" s="119">
        <v>286.86488265868599</v>
      </c>
      <c r="F56" s="387">
        <f t="shared" si="5"/>
        <v>1.3181079603566075</v>
      </c>
      <c r="G56" s="394">
        <v>61.7291250214314</v>
      </c>
      <c r="H56" s="122">
        <f t="shared" si="7"/>
        <v>0.21518536688534715</v>
      </c>
      <c r="I56" s="212">
        <f t="shared" si="6"/>
        <v>0.28363754504383321</v>
      </c>
    </row>
    <row r="57" spans="1:9" x14ac:dyDescent="0.25">
      <c r="A57" s="26" t="s">
        <v>286</v>
      </c>
      <c r="B57" s="118">
        <v>269.80720702999997</v>
      </c>
      <c r="C57" s="215">
        <v>0</v>
      </c>
      <c r="D57" s="215">
        <v>1</v>
      </c>
      <c r="E57" s="118">
        <v>1258.41380000001</v>
      </c>
      <c r="F57" s="388">
        <f t="shared" si="5"/>
        <v>4.6641222591955689</v>
      </c>
      <c r="G57" s="153">
        <v>656.78160776220204</v>
      </c>
      <c r="H57" s="154">
        <f t="shared" si="7"/>
        <v>0.52191227381819616</v>
      </c>
      <c r="I57" s="214">
        <f t="shared" si="6"/>
        <v>2.4342626536628216</v>
      </c>
    </row>
    <row r="58" spans="1:9" x14ac:dyDescent="0.25">
      <c r="A58" s="25" t="s">
        <v>287</v>
      </c>
      <c r="B58" s="115">
        <v>39.568952959999997</v>
      </c>
      <c r="C58" s="116">
        <v>0</v>
      </c>
      <c r="D58" s="116">
        <v>1</v>
      </c>
      <c r="E58" s="115">
        <v>130.87279831932801</v>
      </c>
      <c r="F58" s="389">
        <f t="shared" si="5"/>
        <v>3.3074617478917498</v>
      </c>
      <c r="G58" s="395">
        <v>45.122707052177503</v>
      </c>
      <c r="H58" s="122">
        <f t="shared" si="7"/>
        <v>0.34478293145439326</v>
      </c>
      <c r="I58" s="212">
        <f t="shared" si="6"/>
        <v>1.1403563571113888</v>
      </c>
    </row>
    <row r="59" spans="1:9" x14ac:dyDescent="0.25">
      <c r="A59" s="156" t="s">
        <v>288</v>
      </c>
      <c r="B59" s="157">
        <v>122.17068693</v>
      </c>
      <c r="C59" s="217">
        <v>0</v>
      </c>
      <c r="D59" s="217">
        <v>1</v>
      </c>
      <c r="E59" s="157">
        <v>86.896766708701193</v>
      </c>
      <c r="F59" s="392">
        <f t="shared" si="5"/>
        <v>0.71127345595175651</v>
      </c>
      <c r="G59" s="396">
        <v>44.151770081143802</v>
      </c>
      <c r="H59" s="158">
        <f t="shared" si="7"/>
        <v>0.50809450976641202</v>
      </c>
      <c r="I59" s="218">
        <f t="shared" si="6"/>
        <v>0.36139413791166936</v>
      </c>
    </row>
    <row r="60" spans="1:9" x14ac:dyDescent="0.25">
      <c r="A60" s="495" t="s">
        <v>838</v>
      </c>
      <c r="B60" s="902">
        <f>SUM(B61:B68)</f>
        <v>2290.6709195918856</v>
      </c>
      <c r="C60" s="903">
        <v>0</v>
      </c>
      <c r="D60" s="903">
        <v>1</v>
      </c>
      <c r="E60" s="902">
        <f>SUM(E61:E68)</f>
        <v>14333.674645996738</v>
      </c>
      <c r="F60" s="904">
        <f t="shared" ref="F60:F68" si="8">E60/B60</f>
        <v>6.2574132859513831</v>
      </c>
      <c r="G60" s="902">
        <f>SUM(G61:H68)</f>
        <v>2954.0669625862224</v>
      </c>
      <c r="H60" s="905">
        <f t="shared" ref="H60:H68" si="9">G60/E60</f>
        <v>0.20609278747730372</v>
      </c>
      <c r="I60" s="906">
        <f t="shared" ref="I60:I68" si="10">G60/B60</f>
        <v>1.2896077464992353</v>
      </c>
    </row>
    <row r="61" spans="1:9" x14ac:dyDescent="0.25">
      <c r="A61" s="102" t="s">
        <v>839</v>
      </c>
      <c r="B61" s="149">
        <v>1583.324289397</v>
      </c>
      <c r="C61" s="211">
        <v>0</v>
      </c>
      <c r="D61" s="211">
        <v>1</v>
      </c>
      <c r="E61" s="149">
        <v>10884.0272901853</v>
      </c>
      <c r="F61" s="899">
        <f t="shared" si="8"/>
        <v>6.8741617639999824</v>
      </c>
      <c r="G61" s="900">
        <v>1929.2768884033001</v>
      </c>
      <c r="H61" s="122">
        <f t="shared" si="9"/>
        <v>0.17725763055951085</v>
      </c>
      <c r="I61" s="212">
        <f t="shared" si="10"/>
        <v>1.2184976263694243</v>
      </c>
    </row>
    <row r="62" spans="1:9" x14ac:dyDescent="0.25">
      <c r="A62" s="147" t="s">
        <v>840</v>
      </c>
      <c r="B62" s="150">
        <v>94.928314618886006</v>
      </c>
      <c r="C62" s="213">
        <v>0</v>
      </c>
      <c r="D62" s="213">
        <v>1</v>
      </c>
      <c r="E62" s="150">
        <v>1937.7077409568201</v>
      </c>
      <c r="F62" s="390">
        <f t="shared" si="8"/>
        <v>20.412326382662997</v>
      </c>
      <c r="G62" s="151">
        <v>342.91183706090698</v>
      </c>
      <c r="H62" s="154">
        <f t="shared" si="9"/>
        <v>0.17696777992515045</v>
      </c>
      <c r="I62" s="214">
        <f t="shared" si="10"/>
        <v>3.6123240830474472</v>
      </c>
    </row>
    <row r="63" spans="1:9" x14ac:dyDescent="0.25">
      <c r="A63" s="24" t="s">
        <v>841</v>
      </c>
      <c r="B63" s="123">
        <v>129.210962765</v>
      </c>
      <c r="C63" s="122">
        <v>0</v>
      </c>
      <c r="D63" s="122">
        <v>1</v>
      </c>
      <c r="E63" s="123">
        <v>401.10636571428603</v>
      </c>
      <c r="F63" s="391">
        <f t="shared" si="8"/>
        <v>3.1042750331006408</v>
      </c>
      <c r="G63" s="152">
        <v>58.157563216563901</v>
      </c>
      <c r="H63" s="122">
        <f t="shared" si="9"/>
        <v>0.14499287019042323</v>
      </c>
      <c r="I63" s="212">
        <f t="shared" si="10"/>
        <v>0.45009774690973298</v>
      </c>
    </row>
    <row r="64" spans="1:9" x14ac:dyDescent="0.25">
      <c r="A64" s="148" t="s">
        <v>842</v>
      </c>
      <c r="B64" s="118">
        <v>263.92652931499998</v>
      </c>
      <c r="C64" s="215">
        <v>0</v>
      </c>
      <c r="D64" s="215">
        <v>1</v>
      </c>
      <c r="E64" s="118">
        <v>638.39809090909102</v>
      </c>
      <c r="F64" s="388">
        <f t="shared" si="8"/>
        <v>2.4188477473863723</v>
      </c>
      <c r="G64" s="153">
        <v>421.83310921234403</v>
      </c>
      <c r="H64" s="154">
        <f t="shared" si="9"/>
        <v>0.66076812449680988</v>
      </c>
      <c r="I64" s="214">
        <f t="shared" si="10"/>
        <v>1.5982974894838267</v>
      </c>
    </row>
    <row r="65" spans="1:10" x14ac:dyDescent="0.25">
      <c r="A65" s="24" t="s">
        <v>843</v>
      </c>
      <c r="B65" s="119">
        <v>146.34588778299999</v>
      </c>
      <c r="C65" s="216">
        <v>0</v>
      </c>
      <c r="D65" s="216">
        <v>1</v>
      </c>
      <c r="E65" s="119">
        <v>139.26138185993099</v>
      </c>
      <c r="F65" s="387">
        <f t="shared" si="8"/>
        <v>0.95159067309377476</v>
      </c>
      <c r="G65" s="394">
        <v>37.709272245878502</v>
      </c>
      <c r="H65" s="122">
        <f t="shared" si="9"/>
        <v>0.27078054046459532</v>
      </c>
      <c r="I65" s="212">
        <f t="shared" si="10"/>
        <v>0.25767223676140033</v>
      </c>
    </row>
    <row r="66" spans="1:10" x14ac:dyDescent="0.25">
      <c r="A66" s="26" t="s">
        <v>844</v>
      </c>
      <c r="B66" s="118">
        <v>0</v>
      </c>
      <c r="C66" s="215">
        <v>0</v>
      </c>
      <c r="D66" s="215">
        <v>1</v>
      </c>
      <c r="E66" s="118">
        <v>0</v>
      </c>
      <c r="F66" s="388">
        <v>0</v>
      </c>
      <c r="G66" s="153">
        <v>0</v>
      </c>
      <c r="H66" s="154">
        <v>0</v>
      </c>
      <c r="I66" s="214">
        <v>0</v>
      </c>
    </row>
    <row r="67" spans="1:10" x14ac:dyDescent="0.25">
      <c r="A67" s="25" t="s">
        <v>845</v>
      </c>
      <c r="B67" s="115">
        <v>3.6640107780000002</v>
      </c>
      <c r="C67" s="116">
        <v>0</v>
      </c>
      <c r="D67" s="116">
        <v>1</v>
      </c>
      <c r="E67" s="115">
        <v>10.138</v>
      </c>
      <c r="F67" s="389">
        <f t="shared" si="8"/>
        <v>2.7669132582447875</v>
      </c>
      <c r="G67" s="395">
        <v>3.0177888075103798</v>
      </c>
      <c r="H67" s="122">
        <f t="shared" si="9"/>
        <v>0.29767102066584927</v>
      </c>
      <c r="I67" s="212">
        <f t="shared" si="10"/>
        <v>0.82362989367559647</v>
      </c>
    </row>
    <row r="68" spans="1:10" x14ac:dyDescent="0.25">
      <c r="A68" s="156" t="s">
        <v>846</v>
      </c>
      <c r="B68" s="157">
        <v>69.270924934999996</v>
      </c>
      <c r="C68" s="217">
        <v>0</v>
      </c>
      <c r="D68" s="217">
        <v>1</v>
      </c>
      <c r="E68" s="157">
        <v>323.03577637130797</v>
      </c>
      <c r="F68" s="392">
        <f t="shared" si="8"/>
        <v>4.6633674470844282</v>
      </c>
      <c r="G68" s="396">
        <v>158.94004572593099</v>
      </c>
      <c r="H68" s="158">
        <f t="shared" si="9"/>
        <v>0.49201994748482614</v>
      </c>
      <c r="I68" s="218">
        <f t="shared" si="10"/>
        <v>2.2944698064169278</v>
      </c>
    </row>
    <row r="69" spans="1:10" x14ac:dyDescent="0.25">
      <c r="B69" s="129"/>
      <c r="C69" s="159"/>
      <c r="D69" s="159"/>
      <c r="E69" s="131"/>
      <c r="F69" s="128"/>
      <c r="G69" s="128"/>
      <c r="H69" s="121"/>
      <c r="I69" s="160"/>
      <c r="J69" s="41"/>
    </row>
    <row r="70" spans="1:10" ht="159" customHeight="1" x14ac:dyDescent="0.25">
      <c r="A70" s="1490" t="s">
        <v>289</v>
      </c>
      <c r="B70" s="1490"/>
      <c r="C70" s="1490"/>
      <c r="D70" s="1490"/>
      <c r="E70" s="1490"/>
      <c r="F70" s="1490"/>
      <c r="G70" s="1490"/>
      <c r="H70" s="1490"/>
      <c r="I70" s="1490"/>
      <c r="J70" s="45"/>
    </row>
    <row r="71" spans="1:10" ht="20.25" customHeight="1" x14ac:dyDescent="0.25"/>
    <row r="72" spans="1:10" x14ac:dyDescent="0.25">
      <c r="A72" s="1497" t="s">
        <v>290</v>
      </c>
      <c r="B72" s="1497"/>
      <c r="C72" s="1497"/>
      <c r="D72" s="1497"/>
      <c r="E72" s="1497"/>
      <c r="F72" s="1497"/>
      <c r="G72" s="184"/>
      <c r="H72" s="179"/>
      <c r="I72" s="35"/>
      <c r="J72" s="35"/>
    </row>
    <row r="73" spans="1:10" ht="18.75" customHeight="1" x14ac:dyDescent="0.25">
      <c r="A73" s="1497"/>
      <c r="B73" s="1497"/>
      <c r="C73" s="1497"/>
      <c r="D73" s="1497"/>
      <c r="E73" s="1497"/>
      <c r="F73" s="1497"/>
      <c r="G73" s="184"/>
      <c r="H73" s="179"/>
      <c r="I73" s="35"/>
      <c r="J73" s="35"/>
    </row>
    <row r="74" spans="1:10" ht="33.75" customHeight="1" x14ac:dyDescent="0.25">
      <c r="A74" s="29"/>
      <c r="B74" s="103" t="s">
        <v>847</v>
      </c>
      <c r="C74" s="104" t="s">
        <v>848</v>
      </c>
      <c r="D74" s="104" t="s">
        <v>849</v>
      </c>
      <c r="E74" s="104" t="s">
        <v>291</v>
      </c>
      <c r="F74" s="144" t="s">
        <v>850</v>
      </c>
      <c r="G74" s="239"/>
      <c r="H74" s="181"/>
      <c r="I74" s="36"/>
      <c r="J74" s="36"/>
    </row>
    <row r="75" spans="1:10" ht="33.75" customHeight="1" x14ac:dyDescent="0.25">
      <c r="A75" s="23" t="s">
        <v>292</v>
      </c>
      <c r="B75" s="171">
        <f>SUM(B76,B87,B98)</f>
        <v>5056.9949979029989</v>
      </c>
      <c r="C75" s="172">
        <v>0</v>
      </c>
      <c r="D75" s="172">
        <v>1</v>
      </c>
      <c r="E75" s="174">
        <f>SUM(E76,E87,E98)</f>
        <v>65482.256590638688</v>
      </c>
      <c r="F75" s="173">
        <f>E75/B75</f>
        <v>12.948847411910124</v>
      </c>
      <c r="G75" s="239"/>
      <c r="H75" s="181"/>
      <c r="I75" s="36"/>
      <c r="J75" s="36"/>
    </row>
    <row r="76" spans="1:10" x14ac:dyDescent="0.25">
      <c r="A76" s="23" t="s">
        <v>293</v>
      </c>
      <c r="B76" s="171">
        <f>SUM(B77:B86)</f>
        <v>48.044391820000008</v>
      </c>
      <c r="C76" s="172">
        <v>0</v>
      </c>
      <c r="D76" s="172">
        <v>1</v>
      </c>
      <c r="E76" s="174">
        <f>SUM(E77:E86)</f>
        <v>1337.2236399057299</v>
      </c>
      <c r="F76" s="173">
        <f>E76/B76</f>
        <v>27.833084970992765</v>
      </c>
      <c r="G76" s="251"/>
      <c r="H76" s="120"/>
    </row>
    <row r="77" spans="1:10" x14ac:dyDescent="0.25">
      <c r="A77" s="31" t="s">
        <v>294</v>
      </c>
      <c r="B77" s="863">
        <v>0</v>
      </c>
      <c r="C77" s="163">
        <v>0</v>
      </c>
      <c r="D77" s="163">
        <v>1</v>
      </c>
      <c r="E77" s="863">
        <v>0</v>
      </c>
      <c r="F77" s="226">
        <v>0</v>
      </c>
      <c r="G77" s="242"/>
      <c r="H77" s="120"/>
    </row>
    <row r="78" spans="1:10" x14ac:dyDescent="0.25">
      <c r="A78" s="136" t="s">
        <v>295</v>
      </c>
      <c r="B78" s="864">
        <v>34.42021956</v>
      </c>
      <c r="C78" s="165">
        <v>0</v>
      </c>
      <c r="D78" s="166">
        <v>1</v>
      </c>
      <c r="E78" s="864">
        <v>795.84590476991502</v>
      </c>
      <c r="F78" s="227">
        <v>23.1214650848646</v>
      </c>
      <c r="G78" s="187"/>
    </row>
    <row r="79" spans="1:10" x14ac:dyDescent="0.25">
      <c r="A79" s="31" t="s">
        <v>296</v>
      </c>
      <c r="B79" s="212">
        <v>2.50541203</v>
      </c>
      <c r="C79" s="108">
        <v>0</v>
      </c>
      <c r="D79" s="107">
        <v>1</v>
      </c>
      <c r="E79" s="212">
        <v>71.444314391049204</v>
      </c>
      <c r="F79" s="228">
        <v>28.515993990437298</v>
      </c>
      <c r="G79" s="187"/>
    </row>
    <row r="80" spans="1:10" x14ac:dyDescent="0.25">
      <c r="A80" s="136" t="s">
        <v>297</v>
      </c>
      <c r="B80" s="865">
        <v>0.17681305999999999</v>
      </c>
      <c r="C80" s="167">
        <v>0</v>
      </c>
      <c r="D80" s="168">
        <v>1</v>
      </c>
      <c r="E80" s="865">
        <v>7.8894594272817402</v>
      </c>
      <c r="F80" s="229">
        <v>44.620343244338102</v>
      </c>
      <c r="G80" s="243"/>
    </row>
    <row r="81" spans="1:8" x14ac:dyDescent="0.25">
      <c r="A81" s="24" t="s">
        <v>298</v>
      </c>
      <c r="B81" s="866">
        <v>8.1149689999999997E-2</v>
      </c>
      <c r="C81" s="112">
        <v>0</v>
      </c>
      <c r="D81" s="112">
        <v>1</v>
      </c>
      <c r="E81" s="866">
        <v>10.051347518998901</v>
      </c>
      <c r="F81" s="384">
        <v>123.861810427112</v>
      </c>
      <c r="G81" s="244"/>
    </row>
    <row r="82" spans="1:8" x14ac:dyDescent="0.25">
      <c r="A82" s="162" t="s">
        <v>299</v>
      </c>
      <c r="B82" s="865">
        <v>8.6157350400000006</v>
      </c>
      <c r="C82" s="168">
        <v>0</v>
      </c>
      <c r="D82" s="168">
        <v>1</v>
      </c>
      <c r="E82" s="865">
        <v>401.33767582147698</v>
      </c>
      <c r="F82" s="229">
        <v>46.581942684889803</v>
      </c>
      <c r="G82" s="245"/>
    </row>
    <row r="83" spans="1:8" x14ac:dyDescent="0.25">
      <c r="A83" s="24" t="s">
        <v>300</v>
      </c>
      <c r="B83" s="867">
        <v>2.5358720000000001E-2</v>
      </c>
      <c r="C83" s="112">
        <v>0</v>
      </c>
      <c r="D83" s="112">
        <v>1</v>
      </c>
      <c r="E83" s="867">
        <v>0</v>
      </c>
      <c r="F83" s="385">
        <v>0</v>
      </c>
      <c r="G83" s="245"/>
    </row>
    <row r="84" spans="1:8" x14ac:dyDescent="0.25">
      <c r="A84" s="162" t="s">
        <v>301</v>
      </c>
      <c r="B84" s="864">
        <v>1.1836388600000001</v>
      </c>
      <c r="C84" s="165">
        <v>0</v>
      </c>
      <c r="D84" s="165">
        <v>1</v>
      </c>
      <c r="E84" s="869">
        <v>44.678455817008199</v>
      </c>
      <c r="F84" s="227">
        <v>37.746695657667203</v>
      </c>
      <c r="G84" s="246"/>
    </row>
    <row r="85" spans="1:8" x14ac:dyDescent="0.25">
      <c r="A85" s="164" t="s">
        <v>302</v>
      </c>
      <c r="B85" s="867">
        <v>0.42219362999999999</v>
      </c>
      <c r="C85" s="112">
        <v>0</v>
      </c>
      <c r="D85" s="112">
        <v>1</v>
      </c>
      <c r="E85" s="870">
        <v>1.0539712800000001</v>
      </c>
      <c r="F85" s="385">
        <v>2.4964168218265201</v>
      </c>
      <c r="G85" s="245"/>
    </row>
    <row r="86" spans="1:8" x14ac:dyDescent="0.25">
      <c r="A86" s="169" t="s">
        <v>303</v>
      </c>
      <c r="B86" s="868">
        <v>0.61387122999999999</v>
      </c>
      <c r="C86" s="170">
        <v>0</v>
      </c>
      <c r="D86" s="170">
        <v>1</v>
      </c>
      <c r="E86" s="871">
        <v>4.9225108799999999</v>
      </c>
      <c r="F86" s="386">
        <v>8.0188004249686102</v>
      </c>
      <c r="G86" s="247"/>
    </row>
    <row r="87" spans="1:8" x14ac:dyDescent="0.25">
      <c r="A87" s="23" t="s">
        <v>851</v>
      </c>
      <c r="B87" s="171">
        <f>SUM(B88:B97)</f>
        <v>532.950606082999</v>
      </c>
      <c r="C87" s="172">
        <v>0</v>
      </c>
      <c r="D87" s="172">
        <v>1</v>
      </c>
      <c r="E87" s="174">
        <f>SUM(E88:E97)</f>
        <v>8416.8029507329611</v>
      </c>
      <c r="F87" s="173">
        <f>E87/B87</f>
        <v>15.79283868836087</v>
      </c>
      <c r="G87" s="251"/>
      <c r="H87" s="120"/>
    </row>
    <row r="88" spans="1:8" x14ac:dyDescent="0.25">
      <c r="A88" s="31" t="s">
        <v>852</v>
      </c>
      <c r="B88" s="863">
        <v>0.69296989099999995</v>
      </c>
      <c r="C88" s="163">
        <v>0</v>
      </c>
      <c r="D88" s="163">
        <v>1</v>
      </c>
      <c r="E88" s="863">
        <v>7.2270431999999998</v>
      </c>
      <c r="F88" s="226">
        <v>10.429086882217799</v>
      </c>
      <c r="G88" s="242"/>
      <c r="H88" s="120"/>
    </row>
    <row r="89" spans="1:8" x14ac:dyDescent="0.25">
      <c r="A89" s="136" t="s">
        <v>853</v>
      </c>
      <c r="B89" s="864">
        <v>363.66975019699902</v>
      </c>
      <c r="C89" s="165">
        <v>0</v>
      </c>
      <c r="D89" s="166">
        <v>1</v>
      </c>
      <c r="E89" s="864">
        <v>5694.6093315320204</v>
      </c>
      <c r="F89" s="227">
        <v>15.658737985348701</v>
      </c>
      <c r="G89" s="187"/>
    </row>
    <row r="90" spans="1:8" x14ac:dyDescent="0.25">
      <c r="A90" s="31" t="s">
        <v>854</v>
      </c>
      <c r="B90" s="212">
        <v>28.944689654000001</v>
      </c>
      <c r="C90" s="108">
        <v>0</v>
      </c>
      <c r="D90" s="107">
        <v>1</v>
      </c>
      <c r="E90" s="212">
        <v>395.49531180759499</v>
      </c>
      <c r="F90" s="228">
        <v>13.663829757212101</v>
      </c>
      <c r="G90" s="187"/>
    </row>
    <row r="91" spans="1:8" x14ac:dyDescent="0.25">
      <c r="A91" s="136" t="s">
        <v>855</v>
      </c>
      <c r="B91" s="865">
        <v>1.555162081</v>
      </c>
      <c r="C91" s="167">
        <v>0</v>
      </c>
      <c r="D91" s="168">
        <v>1</v>
      </c>
      <c r="E91" s="865">
        <v>35.502567422767797</v>
      </c>
      <c r="F91" s="229">
        <v>22.828853568715498</v>
      </c>
      <c r="G91" s="243"/>
    </row>
    <row r="92" spans="1:8" x14ac:dyDescent="0.25">
      <c r="A92" s="24" t="s">
        <v>856</v>
      </c>
      <c r="B92" s="866">
        <v>0.10732442</v>
      </c>
      <c r="C92" s="112">
        <v>0</v>
      </c>
      <c r="D92" s="112">
        <v>1</v>
      </c>
      <c r="E92" s="866">
        <v>0</v>
      </c>
      <c r="F92" s="384">
        <v>0</v>
      </c>
      <c r="G92" s="244"/>
    </row>
    <row r="93" spans="1:8" x14ac:dyDescent="0.25">
      <c r="A93" s="162" t="s">
        <v>857</v>
      </c>
      <c r="B93" s="865">
        <v>1.6741033519999999</v>
      </c>
      <c r="C93" s="168">
        <v>0</v>
      </c>
      <c r="D93" s="168">
        <v>1</v>
      </c>
      <c r="E93" s="865">
        <v>27.641205677246901</v>
      </c>
      <c r="F93" s="229">
        <v>16.5110509122539</v>
      </c>
      <c r="G93" s="245"/>
    </row>
    <row r="94" spans="1:8" x14ac:dyDescent="0.25">
      <c r="A94" s="24" t="s">
        <v>858</v>
      </c>
      <c r="B94" s="867">
        <v>74.285014603999997</v>
      </c>
      <c r="C94" s="112">
        <v>0</v>
      </c>
      <c r="D94" s="112">
        <v>1</v>
      </c>
      <c r="E94" s="867">
        <v>1804.2745947800199</v>
      </c>
      <c r="F94" s="385">
        <v>24.288540621527599</v>
      </c>
      <c r="G94" s="245"/>
    </row>
    <row r="95" spans="1:8" x14ac:dyDescent="0.25">
      <c r="A95" s="162" t="s">
        <v>859</v>
      </c>
      <c r="B95" s="864">
        <v>11.19349268</v>
      </c>
      <c r="C95" s="165">
        <v>0</v>
      </c>
      <c r="D95" s="165">
        <v>1</v>
      </c>
      <c r="E95" s="869">
        <v>323.91880467330998</v>
      </c>
      <c r="F95" s="227">
        <v>28.9381352124411</v>
      </c>
      <c r="G95" s="246"/>
    </row>
    <row r="96" spans="1:8" x14ac:dyDescent="0.25">
      <c r="A96" s="164" t="s">
        <v>860</v>
      </c>
      <c r="B96" s="867">
        <v>29.075385085000001</v>
      </c>
      <c r="C96" s="112">
        <v>0</v>
      </c>
      <c r="D96" s="112">
        <v>1</v>
      </c>
      <c r="E96" s="870">
        <v>33.375757200000002</v>
      </c>
      <c r="F96" s="385">
        <v>1.14790421872069</v>
      </c>
      <c r="G96" s="245"/>
    </row>
    <row r="97" spans="1:8" x14ac:dyDescent="0.25">
      <c r="A97" s="169" t="s">
        <v>861</v>
      </c>
      <c r="B97" s="868">
        <v>21.752714119</v>
      </c>
      <c r="C97" s="170">
        <v>0</v>
      </c>
      <c r="D97" s="170">
        <v>1</v>
      </c>
      <c r="E97" s="871">
        <v>94.758334440000098</v>
      </c>
      <c r="F97" s="386">
        <v>4.3561614390561498</v>
      </c>
      <c r="G97" s="247"/>
    </row>
    <row r="98" spans="1:8" ht="20.25" customHeight="1" x14ac:dyDescent="0.25">
      <c r="A98" s="23" t="s">
        <v>25</v>
      </c>
      <c r="B98" s="174">
        <f>+B99+B110</f>
        <v>4476</v>
      </c>
      <c r="C98" s="172">
        <v>0</v>
      </c>
      <c r="D98" s="172">
        <v>1</v>
      </c>
      <c r="E98" s="174">
        <f>+E99+E110</f>
        <v>55728.229999999996</v>
      </c>
      <c r="F98" s="670">
        <f t="shared" ref="F98:F109" si="11">+E98/B98</f>
        <v>12.450453529937443</v>
      </c>
      <c r="G98" s="240"/>
      <c r="H98" s="120"/>
    </row>
    <row r="99" spans="1:8" x14ac:dyDescent="0.25">
      <c r="A99" s="34" t="s">
        <v>304</v>
      </c>
      <c r="B99" s="668">
        <f>SUM(B100:B109)</f>
        <v>4184.3999999999996</v>
      </c>
      <c r="C99" s="252">
        <v>0</v>
      </c>
      <c r="D99" s="252">
        <v>1</v>
      </c>
      <c r="E99" s="668">
        <f>SUM(E100:E109)</f>
        <v>49478.879999999997</v>
      </c>
      <c r="F99" s="669">
        <f t="shared" si="11"/>
        <v>11.824605678233439</v>
      </c>
      <c r="G99" s="241"/>
      <c r="H99" s="120"/>
    </row>
    <row r="100" spans="1:8" x14ac:dyDescent="0.25">
      <c r="A100" s="30" t="s">
        <v>862</v>
      </c>
      <c r="B100" s="657">
        <v>2.1</v>
      </c>
      <c r="C100" s="106">
        <v>0</v>
      </c>
      <c r="D100" s="106">
        <v>1</v>
      </c>
      <c r="E100" s="657">
        <v>50.59</v>
      </c>
      <c r="F100" s="661">
        <f t="shared" si="11"/>
        <v>24.090476190476192</v>
      </c>
      <c r="G100" s="242"/>
      <c r="H100" s="120"/>
    </row>
    <row r="101" spans="1:8" x14ac:dyDescent="0.25">
      <c r="A101" s="31" t="s">
        <v>863</v>
      </c>
      <c r="B101" s="234">
        <v>525.70000000000005</v>
      </c>
      <c r="C101" s="107">
        <v>0</v>
      </c>
      <c r="D101" s="108">
        <v>1</v>
      </c>
      <c r="E101" s="234">
        <v>10600.66</v>
      </c>
      <c r="F101" s="662">
        <f t="shared" si="11"/>
        <v>20.164846870838879</v>
      </c>
      <c r="G101" s="187"/>
      <c r="H101" s="120"/>
    </row>
    <row r="102" spans="1:8" x14ac:dyDescent="0.25">
      <c r="A102" s="30" t="s">
        <v>864</v>
      </c>
      <c r="B102" s="658">
        <v>294</v>
      </c>
      <c r="C102" s="109">
        <v>0</v>
      </c>
      <c r="D102" s="110">
        <v>1</v>
      </c>
      <c r="E102" s="658">
        <v>5085.3</v>
      </c>
      <c r="F102" s="663">
        <f t="shared" si="11"/>
        <v>17.296938775510206</v>
      </c>
      <c r="G102" s="187"/>
      <c r="H102" s="120"/>
    </row>
    <row r="103" spans="1:8" x14ac:dyDescent="0.25">
      <c r="A103" s="31" t="s">
        <v>865</v>
      </c>
      <c r="B103" s="236">
        <v>20.3</v>
      </c>
      <c r="C103" s="111">
        <v>0</v>
      </c>
      <c r="D103" s="112">
        <v>1</v>
      </c>
      <c r="E103" s="236">
        <v>358.97</v>
      </c>
      <c r="F103" s="664">
        <f t="shared" si="11"/>
        <v>17.683251231527095</v>
      </c>
      <c r="G103" s="243"/>
      <c r="H103" s="143"/>
    </row>
    <row r="104" spans="1:8" x14ac:dyDescent="0.25">
      <c r="A104" s="26" t="s">
        <v>866</v>
      </c>
      <c r="B104" s="659">
        <v>0.4</v>
      </c>
      <c r="C104" s="113">
        <v>0</v>
      </c>
      <c r="D104" s="113">
        <v>1</v>
      </c>
      <c r="E104" s="659">
        <v>5.66</v>
      </c>
      <c r="F104" s="665">
        <f t="shared" si="11"/>
        <v>14.15</v>
      </c>
      <c r="G104" s="244"/>
      <c r="H104" s="121"/>
    </row>
    <row r="105" spans="1:8" x14ac:dyDescent="0.25">
      <c r="A105" s="24" t="s">
        <v>867</v>
      </c>
      <c r="B105" s="236">
        <v>2.9</v>
      </c>
      <c r="C105" s="112">
        <v>0</v>
      </c>
      <c r="D105" s="112">
        <v>1</v>
      </c>
      <c r="E105" s="236">
        <v>223.64</v>
      </c>
      <c r="F105" s="664">
        <f t="shared" si="11"/>
        <v>77.117241379310343</v>
      </c>
      <c r="G105" s="245"/>
      <c r="H105" s="121"/>
    </row>
    <row r="106" spans="1:8" x14ac:dyDescent="0.25">
      <c r="A106" s="26" t="s">
        <v>868</v>
      </c>
      <c r="B106" s="659">
        <v>697.6</v>
      </c>
      <c r="C106" s="113">
        <v>0</v>
      </c>
      <c r="D106" s="113">
        <v>1</v>
      </c>
      <c r="E106" s="659">
        <v>21386.06</v>
      </c>
      <c r="F106" s="666">
        <f t="shared" si="11"/>
        <v>30.65662270642202</v>
      </c>
      <c r="G106" s="245"/>
      <c r="H106" s="121"/>
    </row>
    <row r="107" spans="1:8" x14ac:dyDescent="0.25">
      <c r="A107" s="24" t="s">
        <v>869</v>
      </c>
      <c r="B107" s="234">
        <v>146.9</v>
      </c>
      <c r="C107" s="107">
        <v>0</v>
      </c>
      <c r="D107" s="107">
        <v>1</v>
      </c>
      <c r="E107" s="234">
        <v>5394.92</v>
      </c>
      <c r="F107" s="662">
        <f t="shared" si="11"/>
        <v>36.725119128658953</v>
      </c>
      <c r="G107" s="246"/>
      <c r="H107" s="121"/>
    </row>
    <row r="108" spans="1:8" ht="13.5" customHeight="1" x14ac:dyDescent="0.25">
      <c r="A108" s="32" t="s">
        <v>870</v>
      </c>
      <c r="B108" s="659">
        <v>1611.6</v>
      </c>
      <c r="C108" s="113">
        <v>0</v>
      </c>
      <c r="D108" s="113">
        <v>1</v>
      </c>
      <c r="E108" s="659">
        <v>1942.82</v>
      </c>
      <c r="F108" s="666">
        <f t="shared" si="11"/>
        <v>1.2055224621494167</v>
      </c>
      <c r="G108" s="245"/>
      <c r="H108" s="121"/>
    </row>
    <row r="109" spans="1:8" ht="15.75" customHeight="1" x14ac:dyDescent="0.25">
      <c r="A109" s="33" t="s">
        <v>871</v>
      </c>
      <c r="B109" s="660">
        <v>882.9</v>
      </c>
      <c r="C109" s="114">
        <v>0</v>
      </c>
      <c r="D109" s="114">
        <v>1</v>
      </c>
      <c r="E109" s="660">
        <v>4430.26</v>
      </c>
      <c r="F109" s="667">
        <f t="shared" si="11"/>
        <v>5.0178502661683098</v>
      </c>
      <c r="G109" s="247"/>
      <c r="H109" s="121"/>
    </row>
    <row r="110" spans="1:8" ht="19.5" customHeight="1" x14ac:dyDescent="0.25">
      <c r="A110" s="230" t="s">
        <v>305</v>
      </c>
      <c r="B110" s="231">
        <f>SUM(B111:B120)</f>
        <v>291.60000000000002</v>
      </c>
      <c r="C110" s="253">
        <v>0</v>
      </c>
      <c r="D110" s="253">
        <v>1</v>
      </c>
      <c r="E110" s="231">
        <f>SUM(E111:E120)</f>
        <v>6249.35</v>
      </c>
      <c r="F110" s="231">
        <f t="shared" ref="F110:F120" si="12">IFERROR(E110/B110,0)</f>
        <v>21.431241426611798</v>
      </c>
      <c r="G110" s="185"/>
      <c r="H110" s="183"/>
    </row>
    <row r="111" spans="1:8" x14ac:dyDescent="0.25">
      <c r="A111" s="31" t="s">
        <v>872</v>
      </c>
      <c r="B111" s="671">
        <v>0.8</v>
      </c>
      <c r="C111" s="163">
        <v>0</v>
      </c>
      <c r="D111" s="163">
        <v>1</v>
      </c>
      <c r="E111" s="232">
        <v>1.45</v>
      </c>
      <c r="F111" s="675">
        <f t="shared" si="12"/>
        <v>1.8124999999999998</v>
      </c>
      <c r="G111" s="248"/>
      <c r="H111" s="126"/>
    </row>
    <row r="112" spans="1:8" x14ac:dyDescent="0.25">
      <c r="A112" s="136" t="s">
        <v>873</v>
      </c>
      <c r="B112" s="672">
        <v>3.2</v>
      </c>
      <c r="C112" s="165">
        <v>0</v>
      </c>
      <c r="D112" s="166">
        <v>1</v>
      </c>
      <c r="E112" s="233">
        <v>66.459999999999994</v>
      </c>
      <c r="F112" s="676">
        <f t="shared" si="12"/>
        <v>20.768749999999997</v>
      </c>
      <c r="G112" s="249"/>
      <c r="H112" s="126"/>
    </row>
    <row r="113" spans="1:10" x14ac:dyDescent="0.25">
      <c r="A113" s="31" t="s">
        <v>874</v>
      </c>
      <c r="B113" s="655">
        <v>22.8</v>
      </c>
      <c r="C113" s="108">
        <v>0</v>
      </c>
      <c r="D113" s="107">
        <v>1</v>
      </c>
      <c r="E113" s="234">
        <v>400.6</v>
      </c>
      <c r="F113" s="677">
        <f t="shared" si="12"/>
        <v>17.570175438596493</v>
      </c>
      <c r="G113" s="249"/>
      <c r="H113" s="126"/>
    </row>
    <row r="114" spans="1:10" x14ac:dyDescent="0.25">
      <c r="A114" s="136" t="s">
        <v>875</v>
      </c>
      <c r="B114" s="673">
        <v>55.4</v>
      </c>
      <c r="C114" s="167">
        <v>0</v>
      </c>
      <c r="D114" s="168">
        <v>1</v>
      </c>
      <c r="E114" s="235">
        <v>804.72</v>
      </c>
      <c r="F114" s="678">
        <f t="shared" si="12"/>
        <v>14.525631768953069</v>
      </c>
      <c r="G114" s="250"/>
      <c r="H114" s="146"/>
    </row>
    <row r="115" spans="1:10" x14ac:dyDescent="0.25">
      <c r="A115" s="24" t="s">
        <v>876</v>
      </c>
      <c r="B115" s="656">
        <v>0</v>
      </c>
      <c r="C115" s="112">
        <v>0</v>
      </c>
      <c r="D115" s="112">
        <v>1</v>
      </c>
      <c r="E115" s="236" t="s">
        <v>306</v>
      </c>
      <c r="F115" s="677">
        <f t="shared" si="12"/>
        <v>0</v>
      </c>
      <c r="G115" s="244"/>
      <c r="H115" s="121"/>
    </row>
    <row r="116" spans="1:10" x14ac:dyDescent="0.25">
      <c r="A116" s="162" t="s">
        <v>877</v>
      </c>
      <c r="B116" s="673">
        <v>0.2</v>
      </c>
      <c r="C116" s="168">
        <v>0</v>
      </c>
      <c r="D116" s="168">
        <v>1</v>
      </c>
      <c r="E116" s="235">
        <v>2.5099999999999998</v>
      </c>
      <c r="F116" s="678">
        <f t="shared" si="12"/>
        <v>12.549999999999999</v>
      </c>
      <c r="G116" s="245"/>
      <c r="H116" s="121"/>
    </row>
    <row r="117" spans="1:10" x14ac:dyDescent="0.25">
      <c r="A117" s="24" t="s">
        <v>878</v>
      </c>
      <c r="B117" s="656">
        <v>66.2</v>
      </c>
      <c r="C117" s="112">
        <v>0</v>
      </c>
      <c r="D117" s="112">
        <v>1</v>
      </c>
      <c r="E117" s="236">
        <v>1612.33</v>
      </c>
      <c r="F117" s="664">
        <f t="shared" si="12"/>
        <v>24.355438066465254</v>
      </c>
      <c r="G117" s="245"/>
      <c r="H117" s="121"/>
    </row>
    <row r="118" spans="1:10" x14ac:dyDescent="0.25">
      <c r="A118" s="162" t="s">
        <v>879</v>
      </c>
      <c r="B118" s="672">
        <v>95.1</v>
      </c>
      <c r="C118" s="165">
        <v>0</v>
      </c>
      <c r="D118" s="165">
        <v>1</v>
      </c>
      <c r="E118" s="233">
        <v>3250.36</v>
      </c>
      <c r="F118" s="676">
        <f t="shared" si="12"/>
        <v>34.178338590956891</v>
      </c>
      <c r="G118" s="244"/>
      <c r="H118" s="121"/>
    </row>
    <row r="119" spans="1:10" x14ac:dyDescent="0.25">
      <c r="A119" s="164" t="s">
        <v>880</v>
      </c>
      <c r="B119" s="656">
        <v>21</v>
      </c>
      <c r="C119" s="112">
        <v>0</v>
      </c>
      <c r="D119" s="112">
        <v>1</v>
      </c>
      <c r="E119" s="236">
        <v>18.62</v>
      </c>
      <c r="F119" s="664">
        <f t="shared" si="12"/>
        <v>0.88666666666666671</v>
      </c>
      <c r="G119" s="245"/>
      <c r="H119" s="121"/>
    </row>
    <row r="120" spans="1:10" x14ac:dyDescent="0.25">
      <c r="A120" s="169" t="s">
        <v>881</v>
      </c>
      <c r="B120" s="674">
        <v>26.9</v>
      </c>
      <c r="C120" s="170">
        <v>0</v>
      </c>
      <c r="D120" s="170">
        <v>1</v>
      </c>
      <c r="E120" s="237">
        <v>92.3</v>
      </c>
      <c r="F120" s="679">
        <f t="shared" si="12"/>
        <v>3.4312267657992566</v>
      </c>
      <c r="G120" s="245"/>
      <c r="H120" s="121"/>
    </row>
    <row r="121" spans="1:10" x14ac:dyDescent="0.25">
      <c r="A121" s="1485"/>
      <c r="B121" s="1485"/>
      <c r="C121" s="1485"/>
      <c r="D121" s="1485"/>
      <c r="E121" s="1485"/>
      <c r="F121" s="1485"/>
      <c r="G121" s="1485"/>
      <c r="H121" s="1485"/>
    </row>
    <row r="122" spans="1:10" ht="176.25" customHeight="1" x14ac:dyDescent="0.25">
      <c r="A122" s="1490" t="s">
        <v>307</v>
      </c>
      <c r="B122" s="1490"/>
      <c r="C122" s="1490"/>
      <c r="D122" s="1490"/>
      <c r="E122" s="1490"/>
      <c r="F122" s="1490"/>
      <c r="G122" s="45"/>
      <c r="H122" s="45"/>
      <c r="I122" s="45"/>
      <c r="J122" s="45"/>
    </row>
    <row r="123" spans="1:10" x14ac:dyDescent="0.25"/>
    <row r="124" spans="1:10" x14ac:dyDescent="0.25">
      <c r="A124" s="1478" t="s">
        <v>308</v>
      </c>
      <c r="B124" s="1479"/>
      <c r="C124" s="1479"/>
      <c r="D124" s="1479"/>
      <c r="E124" s="1479"/>
      <c r="F124" s="1479"/>
      <c r="G124" s="1479"/>
      <c r="H124" s="1480"/>
      <c r="I124" s="179"/>
      <c r="J124" s="179"/>
    </row>
    <row r="125" spans="1:10" x14ac:dyDescent="0.25">
      <c r="A125" s="1486"/>
      <c r="B125" s="1487"/>
      <c r="C125" s="1487"/>
      <c r="D125" s="1487"/>
      <c r="E125" s="1487"/>
      <c r="F125" s="1487"/>
      <c r="G125" s="1487"/>
      <c r="H125" s="1488"/>
      <c r="I125" s="179"/>
      <c r="J125" s="179"/>
    </row>
    <row r="126" spans="1:10" ht="47.25" customHeight="1" x14ac:dyDescent="0.25">
      <c r="A126" s="1312"/>
      <c r="B126" s="103" t="s">
        <v>309</v>
      </c>
      <c r="C126" s="103" t="s">
        <v>310</v>
      </c>
      <c r="D126" s="104" t="s">
        <v>882</v>
      </c>
      <c r="E126" s="104" t="s">
        <v>883</v>
      </c>
      <c r="F126" s="104" t="s">
        <v>884</v>
      </c>
      <c r="G126" s="145" t="s">
        <v>311</v>
      </c>
      <c r="H126" s="117" t="s">
        <v>885</v>
      </c>
      <c r="I126" s="1311"/>
    </row>
    <row r="127" spans="1:10" ht="18.75" customHeight="1" x14ac:dyDescent="0.25">
      <c r="A127" s="23" t="s">
        <v>886</v>
      </c>
      <c r="B127" s="190">
        <f>B128+B139+B150</f>
        <v>21966.690153359006</v>
      </c>
      <c r="C127" s="172">
        <f>B127/B127</f>
        <v>1</v>
      </c>
      <c r="D127" s="172">
        <v>0</v>
      </c>
      <c r="E127" s="172">
        <v>1</v>
      </c>
      <c r="F127" s="190">
        <f>F128+F139+F150</f>
        <v>157622.5733669769</v>
      </c>
      <c r="G127" s="189">
        <v>1</v>
      </c>
      <c r="H127" s="205">
        <f>H128+H139+H150</f>
        <v>17.951937750131851</v>
      </c>
      <c r="J127" s="86"/>
    </row>
    <row r="128" spans="1:10" ht="18.75" customHeight="1" x14ac:dyDescent="0.25">
      <c r="A128" s="496" t="s">
        <v>887</v>
      </c>
      <c r="B128" s="497">
        <f>SUM(B129:B138)</f>
        <v>5445.0595207300012</v>
      </c>
      <c r="C128" s="498">
        <f>B128/$B$128</f>
        <v>1</v>
      </c>
      <c r="D128" s="491">
        <v>0</v>
      </c>
      <c r="E128" s="491">
        <v>1</v>
      </c>
      <c r="F128" s="497">
        <f>SUM(F129:F138)</f>
        <v>11849.76515973077</v>
      </c>
      <c r="G128" s="498">
        <f>F128/$F$128</f>
        <v>1</v>
      </c>
      <c r="H128" s="499">
        <f>F128/B128</f>
        <v>2.1762416213481743</v>
      </c>
      <c r="J128" s="86"/>
    </row>
    <row r="129" spans="1:10" x14ac:dyDescent="0.25">
      <c r="A129" s="31" t="s">
        <v>312</v>
      </c>
      <c r="B129" s="191">
        <v>1.24891708</v>
      </c>
      <c r="C129" s="193">
        <f t="shared" ref="C129:C138" si="13">B129/$B$128</f>
        <v>2.2936702073599405E-4</v>
      </c>
      <c r="D129" s="201">
        <v>0</v>
      </c>
      <c r="E129" s="201">
        <v>1</v>
      </c>
      <c r="F129" s="192">
        <v>28.289802166810802</v>
      </c>
      <c r="G129" s="193">
        <f t="shared" ref="G129:G138" si="14">F129/$F$128</f>
        <v>2.3873723897034219E-3</v>
      </c>
      <c r="H129" s="192">
        <f t="shared" ref="H129:H138" si="15">F129/B129</f>
        <v>22.651465513475724</v>
      </c>
    </row>
    <row r="130" spans="1:10" ht="18.75" customHeight="1" x14ac:dyDescent="0.25">
      <c r="A130" s="136" t="s">
        <v>313</v>
      </c>
      <c r="B130" s="194">
        <v>103.89639341</v>
      </c>
      <c r="C130" s="196">
        <f t="shared" si="13"/>
        <v>1.908085540928503E-2</v>
      </c>
      <c r="D130" s="474">
        <v>0</v>
      </c>
      <c r="E130" s="206">
        <v>1</v>
      </c>
      <c r="F130" s="195">
        <v>2983.4427298925498</v>
      </c>
      <c r="G130" s="196">
        <f t="shared" si="14"/>
        <v>0.25177230853749127</v>
      </c>
      <c r="H130" s="195">
        <f t="shared" si="15"/>
        <v>28.715556257272297</v>
      </c>
    </row>
    <row r="131" spans="1:10" x14ac:dyDescent="0.25">
      <c r="A131" s="31" t="s">
        <v>314</v>
      </c>
      <c r="B131" s="191">
        <v>39.634922539999998</v>
      </c>
      <c r="C131" s="193">
        <f t="shared" si="13"/>
        <v>7.2790613930123343E-3</v>
      </c>
      <c r="D131" s="207">
        <v>0</v>
      </c>
      <c r="E131" s="208">
        <v>1</v>
      </c>
      <c r="F131" s="192">
        <v>101.046534833434</v>
      </c>
      <c r="G131" s="193">
        <f t="shared" si="14"/>
        <v>8.5273027331226707E-3</v>
      </c>
      <c r="H131" s="192">
        <f t="shared" si="15"/>
        <v>2.5494318736578006</v>
      </c>
    </row>
    <row r="132" spans="1:10" x14ac:dyDescent="0.25">
      <c r="A132" s="136" t="s">
        <v>315</v>
      </c>
      <c r="B132" s="194">
        <v>282.01324106999999</v>
      </c>
      <c r="C132" s="196">
        <f t="shared" si="13"/>
        <v>5.1792499236480598E-2</v>
      </c>
      <c r="D132" s="1015">
        <v>0</v>
      </c>
      <c r="E132" s="202">
        <v>1</v>
      </c>
      <c r="F132" s="195">
        <v>2133.4161534084601</v>
      </c>
      <c r="G132" s="196">
        <f t="shared" si="14"/>
        <v>0.18003868639173368</v>
      </c>
      <c r="H132" s="195">
        <f t="shared" si="15"/>
        <v>7.5649503027374294</v>
      </c>
    </row>
    <row r="133" spans="1:10" x14ac:dyDescent="0.25">
      <c r="A133" s="24" t="s">
        <v>316</v>
      </c>
      <c r="B133" s="191">
        <v>753.50621938999996</v>
      </c>
      <c r="C133" s="193">
        <f t="shared" si="13"/>
        <v>0.13838346789806621</v>
      </c>
      <c r="D133" s="1016">
        <v>0</v>
      </c>
      <c r="E133" s="203">
        <v>1</v>
      </c>
      <c r="F133" s="192">
        <v>1562.62333921756</v>
      </c>
      <c r="G133" s="193">
        <f t="shared" si="14"/>
        <v>0.13186956181442697</v>
      </c>
      <c r="H133" s="192">
        <f t="shared" si="15"/>
        <v>2.0738028419759824</v>
      </c>
    </row>
    <row r="134" spans="1:10" x14ac:dyDescent="0.25">
      <c r="A134" s="162" t="s">
        <v>317</v>
      </c>
      <c r="B134" s="194">
        <v>111.14712419</v>
      </c>
      <c r="C134" s="196">
        <f t="shared" si="13"/>
        <v>2.0412471850279952E-2</v>
      </c>
      <c r="D134" s="474">
        <v>0</v>
      </c>
      <c r="E134" s="202">
        <v>1</v>
      </c>
      <c r="F134" s="195">
        <v>2857.7369091250298</v>
      </c>
      <c r="G134" s="196">
        <f t="shared" si="14"/>
        <v>0.24116401216426792</v>
      </c>
      <c r="H134" s="195">
        <f t="shared" si="15"/>
        <v>25.711298694871161</v>
      </c>
    </row>
    <row r="135" spans="1:10" x14ac:dyDescent="0.25">
      <c r="A135" s="24" t="s">
        <v>154</v>
      </c>
      <c r="B135" s="191">
        <v>49.674649590000001</v>
      </c>
      <c r="C135" s="193">
        <f t="shared" si="13"/>
        <v>9.1228845893938527E-3</v>
      </c>
      <c r="D135" s="116">
        <v>0</v>
      </c>
      <c r="E135" s="116">
        <v>1</v>
      </c>
      <c r="F135" s="192">
        <v>61.769533244329097</v>
      </c>
      <c r="G135" s="193">
        <f t="shared" si="14"/>
        <v>5.2127221435781194E-3</v>
      </c>
      <c r="H135" s="192">
        <f t="shared" si="15"/>
        <v>1.2434820125387238</v>
      </c>
    </row>
    <row r="136" spans="1:10" x14ac:dyDescent="0.25">
      <c r="A136" s="162" t="s">
        <v>155</v>
      </c>
      <c r="B136" s="194">
        <v>910.52554454000096</v>
      </c>
      <c r="C136" s="196">
        <f t="shared" si="13"/>
        <v>0.16722049429827532</v>
      </c>
      <c r="D136" s="209">
        <v>0</v>
      </c>
      <c r="E136" s="209">
        <v>1</v>
      </c>
      <c r="F136" s="195">
        <v>0</v>
      </c>
      <c r="G136" s="196">
        <f t="shared" si="14"/>
        <v>0</v>
      </c>
      <c r="H136" s="195">
        <f t="shared" si="15"/>
        <v>0</v>
      </c>
    </row>
    <row r="137" spans="1:10" x14ac:dyDescent="0.25">
      <c r="A137" s="164" t="s">
        <v>318</v>
      </c>
      <c r="B137" s="191">
        <v>1229.7558876799999</v>
      </c>
      <c r="C137" s="193">
        <f t="shared" si="13"/>
        <v>0.22584801561822607</v>
      </c>
      <c r="D137" s="116">
        <v>0</v>
      </c>
      <c r="E137" s="116">
        <v>1</v>
      </c>
      <c r="F137" s="192">
        <v>163.996744190887</v>
      </c>
      <c r="G137" s="193">
        <f t="shared" si="14"/>
        <v>1.3839661966314701E-2</v>
      </c>
      <c r="H137" s="192">
        <f t="shared" si="15"/>
        <v>0.13335715310156035</v>
      </c>
    </row>
    <row r="138" spans="1:10" x14ac:dyDescent="0.25">
      <c r="A138" s="197" t="s">
        <v>319</v>
      </c>
      <c r="B138" s="198">
        <v>1963.65662124</v>
      </c>
      <c r="C138" s="200">
        <f t="shared" si="13"/>
        <v>0.36063088268624455</v>
      </c>
      <c r="D138" s="204">
        <v>0</v>
      </c>
      <c r="E138" s="204">
        <v>1</v>
      </c>
      <c r="F138" s="199">
        <v>1957.44341365171</v>
      </c>
      <c r="G138" s="200">
        <f t="shared" si="14"/>
        <v>0.16518837185936128</v>
      </c>
      <c r="H138" s="199">
        <f t="shared" si="15"/>
        <v>0.99683589914800552</v>
      </c>
    </row>
    <row r="139" spans="1:10" ht="18.75" customHeight="1" x14ac:dyDescent="0.25">
      <c r="A139" s="496" t="s">
        <v>888</v>
      </c>
      <c r="B139" s="497">
        <f>SUM(B140:B149)</f>
        <v>13639.189122749001</v>
      </c>
      <c r="C139" s="498">
        <f>B139/$B$139</f>
        <v>1</v>
      </c>
      <c r="D139" s="491">
        <v>0</v>
      </c>
      <c r="E139" s="491">
        <v>1</v>
      </c>
      <c r="F139" s="497">
        <f>SUM(F140:F149)</f>
        <v>127177.34304912807</v>
      </c>
      <c r="G139" s="498">
        <f>F139/$F$139</f>
        <v>1</v>
      </c>
      <c r="H139" s="499">
        <f>F139/B139</f>
        <v>9.3244064514808382</v>
      </c>
      <c r="J139" s="86"/>
    </row>
    <row r="140" spans="1:10" x14ac:dyDescent="0.25">
      <c r="A140" s="31" t="s">
        <v>889</v>
      </c>
      <c r="B140" s="191">
        <v>3703.7008219999998</v>
      </c>
      <c r="C140" s="1155">
        <f t="shared" ref="C140:C149" si="16">B140/$B$139</f>
        <v>0.27154846147140399</v>
      </c>
      <c r="D140" s="201">
        <v>0</v>
      </c>
      <c r="E140" s="201">
        <v>1</v>
      </c>
      <c r="F140" s="192">
        <v>83397.925101784</v>
      </c>
      <c r="G140" s="1155">
        <f t="shared" ref="G140:G149" si="17">F140/$F$139</f>
        <v>0.6557608698395887</v>
      </c>
      <c r="H140" s="192">
        <f t="shared" ref="H140:H149" si="18">F140/B140</f>
        <v>22.517457297414506</v>
      </c>
    </row>
    <row r="141" spans="1:10" ht="18.75" customHeight="1" x14ac:dyDescent="0.25">
      <c r="A141" s="136" t="s">
        <v>890</v>
      </c>
      <c r="B141" s="194">
        <v>940.64473022100003</v>
      </c>
      <c r="C141" s="1156">
        <f t="shared" si="16"/>
        <v>6.8966323566265753E-2</v>
      </c>
      <c r="D141" s="474">
        <v>0</v>
      </c>
      <c r="E141" s="206">
        <v>1</v>
      </c>
      <c r="F141" s="195">
        <v>8171.8943627367998</v>
      </c>
      <c r="G141" s="1156">
        <f t="shared" si="17"/>
        <v>6.4255897841646453E-2</v>
      </c>
      <c r="H141" s="195">
        <f t="shared" si="18"/>
        <v>8.6875459992391093</v>
      </c>
    </row>
    <row r="142" spans="1:10" x14ac:dyDescent="0.25">
      <c r="A142" s="31" t="s">
        <v>891</v>
      </c>
      <c r="B142" s="191">
        <v>551.56979312399994</v>
      </c>
      <c r="C142" s="1155">
        <f t="shared" si="16"/>
        <v>4.0440072218371745E-2</v>
      </c>
      <c r="D142" s="207">
        <v>0</v>
      </c>
      <c r="E142" s="208">
        <v>1</v>
      </c>
      <c r="F142" s="192">
        <v>499.30839892823002</v>
      </c>
      <c r="G142" s="1155">
        <f t="shared" si="17"/>
        <v>3.9260798107360155E-3</v>
      </c>
      <c r="H142" s="192">
        <f t="shared" si="18"/>
        <v>0.90524971663192422</v>
      </c>
    </row>
    <row r="143" spans="1:10" x14ac:dyDescent="0.25">
      <c r="A143" s="136" t="s">
        <v>892</v>
      </c>
      <c r="B143" s="194">
        <v>801.822303541</v>
      </c>
      <c r="C143" s="1156">
        <f t="shared" si="16"/>
        <v>5.8788121223689829E-2</v>
      </c>
      <c r="D143" s="1015">
        <v>0</v>
      </c>
      <c r="E143" s="202">
        <v>1</v>
      </c>
      <c r="F143" s="195">
        <v>5942.9126696984604</v>
      </c>
      <c r="G143" s="1156">
        <f t="shared" si="17"/>
        <v>4.6729335015300154E-2</v>
      </c>
      <c r="H143" s="195">
        <f t="shared" si="18"/>
        <v>7.4117577466396556</v>
      </c>
    </row>
    <row r="144" spans="1:10" x14ac:dyDescent="0.25">
      <c r="A144" s="24" t="s">
        <v>893</v>
      </c>
      <c r="B144" s="191">
        <v>1517.2840112920001</v>
      </c>
      <c r="C144" s="1155">
        <f t="shared" si="16"/>
        <v>0.11124444405285795</v>
      </c>
      <c r="D144" s="1016">
        <v>0</v>
      </c>
      <c r="E144" s="203">
        <v>1</v>
      </c>
      <c r="F144" s="192">
        <v>3462.0124681737898</v>
      </c>
      <c r="G144" s="1155">
        <f t="shared" si="17"/>
        <v>2.7221927940705829E-2</v>
      </c>
      <c r="H144" s="192">
        <f t="shared" si="18"/>
        <v>2.2817168324510395</v>
      </c>
    </row>
    <row r="145" spans="1:10" x14ac:dyDescent="0.25">
      <c r="A145" s="162" t="s">
        <v>894</v>
      </c>
      <c r="B145" s="194">
        <v>598.59512342699998</v>
      </c>
      <c r="C145" s="1156">
        <f t="shared" si="16"/>
        <v>4.3887882046345007E-2</v>
      </c>
      <c r="D145" s="474">
        <v>0</v>
      </c>
      <c r="E145" s="202">
        <v>1</v>
      </c>
      <c r="F145" s="195">
        <v>24061.941002168602</v>
      </c>
      <c r="G145" s="1156">
        <f t="shared" si="17"/>
        <v>0.18919990326322178</v>
      </c>
      <c r="H145" s="195">
        <f t="shared" si="18"/>
        <v>40.197355542110444</v>
      </c>
    </row>
    <row r="146" spans="1:10" x14ac:dyDescent="0.25">
      <c r="A146" s="24" t="s">
        <v>895</v>
      </c>
      <c r="B146" s="191">
        <v>63.199973909000001</v>
      </c>
      <c r="C146" s="1155">
        <f t="shared" si="16"/>
        <v>4.633704638906124E-3</v>
      </c>
      <c r="D146" s="116">
        <v>0</v>
      </c>
      <c r="E146" s="116">
        <v>1</v>
      </c>
      <c r="F146" s="192">
        <v>45.645771749807103</v>
      </c>
      <c r="G146" s="1155">
        <f t="shared" si="17"/>
        <v>3.5891433690491813E-4</v>
      </c>
      <c r="H146" s="192">
        <f t="shared" si="18"/>
        <v>0.7222435220547917</v>
      </c>
    </row>
    <row r="147" spans="1:10" x14ac:dyDescent="0.25">
      <c r="A147" s="162" t="s">
        <v>896</v>
      </c>
      <c r="B147" s="194">
        <v>1238.690461227</v>
      </c>
      <c r="C147" s="1156">
        <f t="shared" si="16"/>
        <v>9.0818482688312482E-2</v>
      </c>
      <c r="D147" s="209">
        <v>0</v>
      </c>
      <c r="E147" s="209">
        <v>1</v>
      </c>
      <c r="F147" s="195">
        <v>53.682178292967997</v>
      </c>
      <c r="G147" s="1156">
        <f t="shared" si="17"/>
        <v>4.2210488917220729E-4</v>
      </c>
      <c r="H147" s="195">
        <f t="shared" si="18"/>
        <v>4.3337847487573654E-2</v>
      </c>
    </row>
    <row r="148" spans="1:10" x14ac:dyDescent="0.25">
      <c r="A148" s="164" t="s">
        <v>897</v>
      </c>
      <c r="B148" s="191">
        <v>2951.1184231809998</v>
      </c>
      <c r="C148" s="1155">
        <f t="shared" si="16"/>
        <v>0.21637051855661907</v>
      </c>
      <c r="D148" s="116">
        <v>0</v>
      </c>
      <c r="E148" s="116">
        <v>1</v>
      </c>
      <c r="F148" s="192">
        <v>877.22608149395705</v>
      </c>
      <c r="G148" s="1155">
        <f t="shared" si="17"/>
        <v>6.8976600742090381E-3</v>
      </c>
      <c r="H148" s="192">
        <f t="shared" si="18"/>
        <v>0.2972520772475129</v>
      </c>
    </row>
    <row r="149" spans="1:10" x14ac:dyDescent="0.25">
      <c r="A149" s="197" t="s">
        <v>898</v>
      </c>
      <c r="B149" s="198">
        <v>1272.5634808269999</v>
      </c>
      <c r="C149" s="1157">
        <f t="shared" si="16"/>
        <v>9.3301989537227903E-2</v>
      </c>
      <c r="D149" s="204">
        <v>0</v>
      </c>
      <c r="E149" s="204">
        <v>1</v>
      </c>
      <c r="F149" s="199">
        <v>664.79501410145201</v>
      </c>
      <c r="G149" s="1157">
        <f t="shared" si="17"/>
        <v>5.2273069885148057E-3</v>
      </c>
      <c r="H149" s="199">
        <f t="shared" si="18"/>
        <v>0.52240617000058975</v>
      </c>
    </row>
    <row r="150" spans="1:10" ht="18.75" customHeight="1" x14ac:dyDescent="0.25">
      <c r="A150" s="496" t="s">
        <v>899</v>
      </c>
      <c r="B150" s="497">
        <f>SUM(B151:B160)</f>
        <v>2882.44150988</v>
      </c>
      <c r="C150" s="498">
        <f>B150/$B$150</f>
        <v>1</v>
      </c>
      <c r="D150" s="491">
        <v>0</v>
      </c>
      <c r="E150" s="491">
        <v>1</v>
      </c>
      <c r="F150" s="497">
        <f>SUM(F151:F160)</f>
        <v>18595.465158118055</v>
      </c>
      <c r="G150" s="498">
        <f>F150/$F$150</f>
        <v>1</v>
      </c>
      <c r="H150" s="499">
        <f>F150/B150</f>
        <v>6.4512896773028396</v>
      </c>
      <c r="J150" s="86"/>
    </row>
    <row r="151" spans="1:10" x14ac:dyDescent="0.25">
      <c r="A151" s="31" t="s">
        <v>900</v>
      </c>
      <c r="B151" s="191">
        <v>7.5695658100000003</v>
      </c>
      <c r="C151" s="193">
        <f t="shared" ref="C151:C160" si="19">B151/$B$150</f>
        <v>2.6260951988285553E-3</v>
      </c>
      <c r="D151" s="201">
        <v>0</v>
      </c>
      <c r="E151" s="201">
        <v>1</v>
      </c>
      <c r="F151" s="192">
        <v>171.46175889720001</v>
      </c>
      <c r="G151" s="193">
        <f t="shared" ref="G151:G160" si="20">F151/$F$150</f>
        <v>9.2206222022010835E-3</v>
      </c>
      <c r="H151" s="192">
        <f t="shared" ref="H151:H160" si="21">F151/B151</f>
        <v>22.651465513475735</v>
      </c>
    </row>
    <row r="152" spans="1:10" ht="18.75" customHeight="1" x14ac:dyDescent="0.25">
      <c r="A152" s="136" t="s">
        <v>901</v>
      </c>
      <c r="B152" s="194">
        <v>304.05980663000003</v>
      </c>
      <c r="C152" s="196">
        <f t="shared" si="19"/>
        <v>0.10548689560145089</v>
      </c>
      <c r="D152" s="474">
        <v>0</v>
      </c>
      <c r="E152" s="206">
        <v>1</v>
      </c>
      <c r="F152" s="195">
        <v>2871.7781221902901</v>
      </c>
      <c r="G152" s="196">
        <f t="shared" si="20"/>
        <v>0.15443432566872808</v>
      </c>
      <c r="H152" s="195">
        <f t="shared" si="21"/>
        <v>9.444780466116848</v>
      </c>
    </row>
    <row r="153" spans="1:10" x14ac:dyDescent="0.25">
      <c r="A153" s="31" t="s">
        <v>902</v>
      </c>
      <c r="B153" s="191">
        <v>3.3588273700000002</v>
      </c>
      <c r="C153" s="193">
        <f t="shared" si="19"/>
        <v>1.1652716485268187E-3</v>
      </c>
      <c r="D153" s="207">
        <v>0</v>
      </c>
      <c r="E153" s="208">
        <v>1</v>
      </c>
      <c r="F153" s="192">
        <v>11.9180583199865</v>
      </c>
      <c r="G153" s="193">
        <f t="shared" si="20"/>
        <v>6.4091208359923929E-4</v>
      </c>
      <c r="H153" s="192">
        <f t="shared" si="21"/>
        <v>3.5482795056497647</v>
      </c>
    </row>
    <row r="154" spans="1:10" x14ac:dyDescent="0.25">
      <c r="A154" s="136" t="s">
        <v>903</v>
      </c>
      <c r="B154" s="194">
        <v>344.38910449000002</v>
      </c>
      <c r="C154" s="196">
        <f t="shared" si="19"/>
        <v>0.11947826289260503</v>
      </c>
      <c r="D154" s="1015">
        <v>0</v>
      </c>
      <c r="E154" s="202">
        <v>1</v>
      </c>
      <c r="F154" s="195">
        <v>2605.2864602710902</v>
      </c>
      <c r="G154" s="196">
        <f t="shared" si="20"/>
        <v>0.14010332294020209</v>
      </c>
      <c r="H154" s="195">
        <f t="shared" si="21"/>
        <v>7.5649503027374072</v>
      </c>
    </row>
    <row r="155" spans="1:10" x14ac:dyDescent="0.25">
      <c r="A155" s="24" t="s">
        <v>904</v>
      </c>
      <c r="B155" s="191">
        <v>1425.2702107699999</v>
      </c>
      <c r="C155" s="193">
        <f t="shared" si="19"/>
        <v>0.49446630777577716</v>
      </c>
      <c r="D155" s="1016">
        <v>0</v>
      </c>
      <c r="E155" s="203">
        <v>1</v>
      </c>
      <c r="F155" s="192">
        <v>2955.7294136785299</v>
      </c>
      <c r="G155" s="193">
        <f t="shared" si="20"/>
        <v>0.15894893666524784</v>
      </c>
      <c r="H155" s="192">
        <f t="shared" si="21"/>
        <v>2.0738028419759802</v>
      </c>
    </row>
    <row r="156" spans="1:10" x14ac:dyDescent="0.25">
      <c r="A156" s="162" t="s">
        <v>905</v>
      </c>
      <c r="B156" s="194">
        <v>107.01145415000001</v>
      </c>
      <c r="C156" s="196">
        <f t="shared" si="19"/>
        <v>3.712528208576036E-2</v>
      </c>
      <c r="D156" s="474">
        <v>0</v>
      </c>
      <c r="E156" s="202">
        <v>1</v>
      </c>
      <c r="F156" s="195">
        <v>8972.4233355184297</v>
      </c>
      <c r="G156" s="196">
        <f t="shared" si="20"/>
        <v>0.48250599053185927</v>
      </c>
      <c r="H156" s="195">
        <f t="shared" si="21"/>
        <v>83.845448197924796</v>
      </c>
    </row>
    <row r="157" spans="1:10" x14ac:dyDescent="0.25">
      <c r="A157" s="24" t="s">
        <v>906</v>
      </c>
      <c r="B157" s="191">
        <v>29.10889851</v>
      </c>
      <c r="C157" s="193">
        <f t="shared" si="19"/>
        <v>1.0098695293633848E-2</v>
      </c>
      <c r="D157" s="116">
        <v>0</v>
      </c>
      <c r="E157" s="116">
        <v>1</v>
      </c>
      <c r="F157" s="192">
        <v>23.641065302100099</v>
      </c>
      <c r="G157" s="193">
        <f t="shared" si="20"/>
        <v>1.2713349787746144E-3</v>
      </c>
      <c r="H157" s="192">
        <f t="shared" si="21"/>
        <v>0.81215939153377803</v>
      </c>
    </row>
    <row r="158" spans="1:10" x14ac:dyDescent="0.25">
      <c r="A158" s="162" t="s">
        <v>907</v>
      </c>
      <c r="B158" s="194">
        <v>31.07380676</v>
      </c>
      <c r="C158" s="196">
        <f t="shared" si="19"/>
        <v>1.0780377209213049E-2</v>
      </c>
      <c r="D158" s="209">
        <v>0</v>
      </c>
      <c r="E158" s="209">
        <v>1</v>
      </c>
      <c r="F158" s="195">
        <v>0</v>
      </c>
      <c r="G158" s="196">
        <f t="shared" si="20"/>
        <v>0</v>
      </c>
      <c r="H158" s="195">
        <f t="shared" si="21"/>
        <v>0</v>
      </c>
    </row>
    <row r="159" spans="1:10" x14ac:dyDescent="0.25">
      <c r="A159" s="164" t="s">
        <v>908</v>
      </c>
      <c r="B159" s="191">
        <v>20.549553759999998</v>
      </c>
      <c r="C159" s="193">
        <f t="shared" si="19"/>
        <v>7.1292179527540538E-3</v>
      </c>
      <c r="D159" s="116">
        <v>0</v>
      </c>
      <c r="E159" s="116">
        <v>1</v>
      </c>
      <c r="F159" s="192">
        <v>2.7404299869410602</v>
      </c>
      <c r="G159" s="193">
        <f t="shared" si="20"/>
        <v>1.47370875836612E-4</v>
      </c>
      <c r="H159" s="192">
        <f t="shared" si="21"/>
        <v>0.13335715310156013</v>
      </c>
    </row>
    <row r="160" spans="1:10" x14ac:dyDescent="0.25">
      <c r="A160" s="197" t="s">
        <v>909</v>
      </c>
      <c r="B160" s="198">
        <v>610.05028162999997</v>
      </c>
      <c r="C160" s="200">
        <f t="shared" si="19"/>
        <v>0.21164359434145022</v>
      </c>
      <c r="D160" s="204">
        <v>0</v>
      </c>
      <c r="E160" s="204">
        <v>1</v>
      </c>
      <c r="F160" s="199">
        <v>980.48651395348998</v>
      </c>
      <c r="G160" s="200">
        <f t="shared" si="20"/>
        <v>5.2727184053551236E-2</v>
      </c>
      <c r="H160" s="199">
        <f t="shared" si="21"/>
        <v>1.6072224593253484</v>
      </c>
    </row>
    <row r="161" spans="1:10" x14ac:dyDescent="0.25">
      <c r="A161" s="1489"/>
      <c r="B161" s="1489"/>
      <c r="C161" s="1489"/>
      <c r="D161" s="1489"/>
      <c r="E161" s="1489"/>
      <c r="F161" s="1489"/>
      <c r="G161" s="1489"/>
      <c r="H161" s="1489"/>
    </row>
    <row r="162" spans="1:10" ht="195" customHeight="1" x14ac:dyDescent="0.25">
      <c r="A162" s="1490" t="s">
        <v>320</v>
      </c>
      <c r="B162" s="1490"/>
      <c r="C162" s="1490"/>
      <c r="D162" s="1490"/>
      <c r="E162" s="1490"/>
      <c r="F162" s="1490"/>
      <c r="G162" s="1490"/>
      <c r="H162" s="1490"/>
      <c r="I162" s="45"/>
      <c r="J162" s="45"/>
    </row>
    <row r="163" spans="1:10" x14ac:dyDescent="0.25"/>
    <row r="164" spans="1:10" ht="15.75" customHeight="1" x14ac:dyDescent="0.25"/>
    <row r="165" spans="1:10" ht="15.75" customHeight="1" x14ac:dyDescent="0.25">
      <c r="A165" s="1478" t="s">
        <v>321</v>
      </c>
      <c r="B165" s="1479"/>
      <c r="C165" s="1479"/>
      <c r="D165" s="1479"/>
      <c r="E165" s="1479"/>
      <c r="F165" s="1479"/>
      <c r="G165" s="1479"/>
      <c r="H165" s="1479"/>
      <c r="I165" s="1479"/>
      <c r="J165" s="1480"/>
    </row>
    <row r="166" spans="1:10" ht="15.75" customHeight="1" x14ac:dyDescent="0.25">
      <c r="A166" s="1481"/>
      <c r="B166" s="1482"/>
      <c r="C166" s="1482"/>
      <c r="D166" s="1482"/>
      <c r="E166" s="1482"/>
      <c r="F166" s="1482"/>
      <c r="G166" s="1482"/>
      <c r="H166" s="1482"/>
      <c r="I166" s="1482"/>
      <c r="J166" s="1483"/>
    </row>
    <row r="167" spans="1:10" ht="58.5" customHeight="1" x14ac:dyDescent="0.25">
      <c r="A167" s="1493" t="s">
        <v>137</v>
      </c>
      <c r="B167" s="1494"/>
      <c r="C167" s="1313" t="s">
        <v>322</v>
      </c>
      <c r="D167" s="1313" t="s">
        <v>323</v>
      </c>
      <c r="E167" s="1313" t="s">
        <v>324</v>
      </c>
      <c r="F167" s="1313" t="s">
        <v>325</v>
      </c>
      <c r="G167" s="1313" t="s">
        <v>326</v>
      </c>
      <c r="H167" s="1313" t="s">
        <v>327</v>
      </c>
      <c r="I167" s="1313" t="s">
        <v>328</v>
      </c>
      <c r="J167" s="1317" t="s">
        <v>329</v>
      </c>
    </row>
    <row r="168" spans="1:10" ht="24.75" x14ac:dyDescent="0.25">
      <c r="A168" s="1306" t="s">
        <v>330</v>
      </c>
      <c r="B168" s="977" t="s">
        <v>910</v>
      </c>
      <c r="C168" s="1056">
        <v>66676708582</v>
      </c>
      <c r="D168" s="1057">
        <v>0.8</v>
      </c>
      <c r="E168" s="1057">
        <v>0.19</v>
      </c>
      <c r="F168" s="1025">
        <v>60806</v>
      </c>
      <c r="G168" s="1025">
        <v>20579</v>
      </c>
      <c r="H168" s="1025">
        <v>277903</v>
      </c>
      <c r="I168" s="1325">
        <v>5.24</v>
      </c>
      <c r="J168" s="1318">
        <v>3.5920000000000001</v>
      </c>
    </row>
    <row r="169" spans="1:10" ht="15.75" customHeight="1" x14ac:dyDescent="0.25">
      <c r="A169" s="1094"/>
      <c r="B169" s="1036" t="s">
        <v>331</v>
      </c>
      <c r="C169" s="1037">
        <v>53073673100</v>
      </c>
      <c r="D169" s="957" t="s">
        <v>911</v>
      </c>
      <c r="E169" s="957" t="s">
        <v>912</v>
      </c>
      <c r="F169" s="958" t="s">
        <v>913</v>
      </c>
      <c r="G169" s="958" t="s">
        <v>914</v>
      </c>
      <c r="H169" s="958" t="s">
        <v>915</v>
      </c>
      <c r="I169" s="1326" t="s">
        <v>916</v>
      </c>
      <c r="J169" s="1022" t="s">
        <v>917</v>
      </c>
    </row>
    <row r="170" spans="1:10" ht="15.75" customHeight="1" x14ac:dyDescent="0.25">
      <c r="A170" s="1094"/>
      <c r="B170" s="1032" t="s">
        <v>332</v>
      </c>
      <c r="C170" s="1033">
        <v>11856679814</v>
      </c>
      <c r="D170" s="1034">
        <v>0.97</v>
      </c>
      <c r="E170" s="1034">
        <v>0.03</v>
      </c>
      <c r="F170" s="1035">
        <v>40064</v>
      </c>
      <c r="G170" s="1035">
        <v>10430</v>
      </c>
      <c r="H170" s="1035">
        <v>87837</v>
      </c>
      <c r="I170" s="1327">
        <v>7.61</v>
      </c>
      <c r="J170" s="1319">
        <v>1.5</v>
      </c>
    </row>
    <row r="171" spans="1:10" ht="15.75" customHeight="1" x14ac:dyDescent="0.25">
      <c r="A171" s="957"/>
      <c r="B171" s="1038" t="s">
        <v>333</v>
      </c>
      <c r="C171" s="1037">
        <v>7150180591</v>
      </c>
      <c r="D171" s="1039">
        <v>0.67</v>
      </c>
      <c r="E171" s="1039">
        <v>0.33</v>
      </c>
      <c r="F171" s="1040">
        <v>20728</v>
      </c>
      <c r="G171" s="1040">
        <v>10135</v>
      </c>
      <c r="H171" s="1040">
        <v>53553</v>
      </c>
      <c r="I171" s="1328">
        <v>11.18</v>
      </c>
      <c r="J171" s="1320">
        <v>1.9</v>
      </c>
    </row>
    <row r="172" spans="1:10" ht="15.75" customHeight="1" x14ac:dyDescent="0.25">
      <c r="A172" s="1094"/>
      <c r="B172" s="1044" t="s">
        <v>334</v>
      </c>
      <c r="C172" s="1033">
        <v>31150658836</v>
      </c>
      <c r="D172" s="1034">
        <v>0.96</v>
      </c>
      <c r="E172" s="1034">
        <v>0.04</v>
      </c>
      <c r="F172" s="1045" t="s">
        <v>918</v>
      </c>
      <c r="G172" s="1045" t="s">
        <v>919</v>
      </c>
      <c r="H172" s="1045">
        <v>75812</v>
      </c>
      <c r="I172" s="1327">
        <v>2.54</v>
      </c>
      <c r="J172" s="1319">
        <v>4.4000000000000004</v>
      </c>
    </row>
    <row r="173" spans="1:10" ht="15.75" customHeight="1" x14ac:dyDescent="0.25">
      <c r="A173" s="957"/>
      <c r="B173" s="1038" t="s">
        <v>335</v>
      </c>
      <c r="C173" s="1037">
        <v>1706664328</v>
      </c>
      <c r="D173" s="1039">
        <v>0</v>
      </c>
      <c r="E173" s="1039">
        <v>1</v>
      </c>
      <c r="F173" s="1041">
        <v>0</v>
      </c>
      <c r="G173" s="1041">
        <v>0</v>
      </c>
      <c r="H173" s="1041">
        <v>0</v>
      </c>
      <c r="I173" s="1328">
        <v>0</v>
      </c>
      <c r="J173" s="1320" t="s">
        <v>920</v>
      </c>
    </row>
    <row r="174" spans="1:10" ht="15.75" customHeight="1" x14ac:dyDescent="0.25">
      <c r="A174" s="1094"/>
      <c r="B174" s="1044" t="s">
        <v>336</v>
      </c>
      <c r="C174" s="1047">
        <v>6290182863</v>
      </c>
      <c r="D174" s="1048" t="s">
        <v>921</v>
      </c>
      <c r="E174" s="1048" t="s">
        <v>922</v>
      </c>
      <c r="F174" s="1049">
        <v>24</v>
      </c>
      <c r="G174" s="1045">
        <v>14</v>
      </c>
      <c r="H174" s="1045">
        <v>1080</v>
      </c>
      <c r="I174" s="1316" t="s">
        <v>923</v>
      </c>
      <c r="J174" s="1321" t="s">
        <v>924</v>
      </c>
    </row>
    <row r="175" spans="1:10" ht="15.75" customHeight="1" x14ac:dyDescent="0.25">
      <c r="A175" s="957"/>
      <c r="B175" s="1042" t="s">
        <v>337</v>
      </c>
      <c r="C175" s="1043">
        <v>185981919</v>
      </c>
      <c r="D175" s="961" t="s">
        <v>925</v>
      </c>
      <c r="E175" s="961" t="s">
        <v>926</v>
      </c>
      <c r="F175" s="962" t="s">
        <v>927</v>
      </c>
      <c r="G175" s="962" t="s">
        <v>928</v>
      </c>
      <c r="H175" s="962" t="s">
        <v>929</v>
      </c>
      <c r="I175" s="1329" t="s">
        <v>930</v>
      </c>
      <c r="J175" s="1322" t="s">
        <v>931</v>
      </c>
    </row>
    <row r="176" spans="1:10" ht="15.75" customHeight="1" x14ac:dyDescent="0.25">
      <c r="A176" s="1307"/>
      <c r="B176" s="1110" t="s">
        <v>338</v>
      </c>
      <c r="C176" s="1308">
        <v>3380595030</v>
      </c>
      <c r="D176" s="1309" t="s">
        <v>932</v>
      </c>
      <c r="E176" s="1309" t="s">
        <v>933</v>
      </c>
      <c r="F176" s="1310" t="s">
        <v>934</v>
      </c>
      <c r="G176" s="1310" t="s">
        <v>935</v>
      </c>
      <c r="H176" s="1310" t="s">
        <v>936</v>
      </c>
      <c r="I176" s="1330" t="s">
        <v>937</v>
      </c>
      <c r="J176" s="1069" t="s">
        <v>938</v>
      </c>
    </row>
    <row r="177" spans="1:10" ht="15.75" customHeight="1" x14ac:dyDescent="0.25">
      <c r="A177" s="1026"/>
      <c r="B177" s="1027"/>
      <c r="C177" s="1026" t="s">
        <v>939</v>
      </c>
      <c r="D177" s="1026" t="s">
        <v>940</v>
      </c>
      <c r="E177" s="1026" t="s">
        <v>941</v>
      </c>
      <c r="F177" s="1026" t="s">
        <v>942</v>
      </c>
      <c r="G177" s="1026" t="s">
        <v>943</v>
      </c>
      <c r="H177" s="1026" t="s">
        <v>944</v>
      </c>
      <c r="I177" s="1028" t="s">
        <v>945</v>
      </c>
      <c r="J177" s="1323" t="s">
        <v>946</v>
      </c>
    </row>
    <row r="178" spans="1:10" ht="24.75" x14ac:dyDescent="0.25">
      <c r="A178" s="966" t="s">
        <v>339</v>
      </c>
      <c r="B178" s="967" t="s">
        <v>947</v>
      </c>
      <c r="C178" s="1058">
        <v>28983028111</v>
      </c>
      <c r="D178" s="968">
        <v>0.78</v>
      </c>
      <c r="E178" s="968">
        <v>0.22</v>
      </c>
      <c r="F178" s="960">
        <v>5952</v>
      </c>
      <c r="G178" s="960">
        <v>5692</v>
      </c>
      <c r="H178" s="960">
        <v>66305</v>
      </c>
      <c r="I178" s="978">
        <v>2.91</v>
      </c>
      <c r="J178" s="1021">
        <v>4</v>
      </c>
    </row>
    <row r="179" spans="1:10" ht="15.75" customHeight="1" x14ac:dyDescent="0.25">
      <c r="A179" s="970"/>
      <c r="B179" s="1073" t="s">
        <v>948</v>
      </c>
      <c r="C179" s="1074">
        <v>22748207057</v>
      </c>
      <c r="D179" s="964" t="s">
        <v>949</v>
      </c>
      <c r="E179" s="964" t="s">
        <v>950</v>
      </c>
      <c r="F179" s="964" t="s">
        <v>951</v>
      </c>
      <c r="G179" s="964" t="s">
        <v>952</v>
      </c>
      <c r="H179" s="964" t="s">
        <v>953</v>
      </c>
      <c r="I179" s="971" t="s">
        <v>954</v>
      </c>
      <c r="J179" s="1022" t="s">
        <v>955</v>
      </c>
    </row>
    <row r="180" spans="1:10" ht="15.75" customHeight="1" x14ac:dyDescent="0.25">
      <c r="A180" s="972"/>
      <c r="B180" s="1032" t="s">
        <v>956</v>
      </c>
      <c r="C180" s="1061">
        <v>83025960</v>
      </c>
      <c r="D180" s="1062">
        <v>0.03</v>
      </c>
      <c r="E180" s="1062">
        <v>0.97</v>
      </c>
      <c r="F180" s="1063">
        <v>14</v>
      </c>
      <c r="G180" s="1063">
        <v>3</v>
      </c>
      <c r="H180" s="1063">
        <v>18</v>
      </c>
      <c r="I180" s="1101">
        <v>6.93</v>
      </c>
      <c r="J180" s="1064">
        <v>1.6</v>
      </c>
    </row>
    <row r="181" spans="1:10" ht="15.75" customHeight="1" x14ac:dyDescent="0.25">
      <c r="A181" s="970"/>
      <c r="B181" s="1038" t="s">
        <v>957</v>
      </c>
      <c r="C181" s="1037">
        <v>2608725437</v>
      </c>
      <c r="D181" s="1039">
        <v>0.74</v>
      </c>
      <c r="E181" s="1039">
        <v>0.26</v>
      </c>
      <c r="F181" s="1040">
        <v>5938</v>
      </c>
      <c r="G181" s="1040">
        <v>5689</v>
      </c>
      <c r="H181" s="1040">
        <v>11655</v>
      </c>
      <c r="I181" s="1103">
        <v>6.05</v>
      </c>
      <c r="J181" s="702">
        <v>1.6</v>
      </c>
    </row>
    <row r="182" spans="1:10" ht="15.75" customHeight="1" x14ac:dyDescent="0.25">
      <c r="A182" s="972"/>
      <c r="B182" s="1044" t="s">
        <v>958</v>
      </c>
      <c r="C182" s="1061">
        <v>20819857448</v>
      </c>
      <c r="D182" s="1062">
        <v>1</v>
      </c>
      <c r="E182" s="1062">
        <v>0</v>
      </c>
      <c r="F182" s="1063" t="s">
        <v>959</v>
      </c>
      <c r="G182" s="1063" t="s">
        <v>960</v>
      </c>
      <c r="H182" s="1065">
        <v>54632</v>
      </c>
      <c r="I182" s="1101">
        <v>2.62</v>
      </c>
      <c r="J182" s="1064">
        <v>4.3</v>
      </c>
    </row>
    <row r="183" spans="1:10" ht="15.75" customHeight="1" x14ac:dyDescent="0.25">
      <c r="A183" s="970"/>
      <c r="B183" s="1038" t="s">
        <v>961</v>
      </c>
      <c r="C183" s="1075">
        <v>1379494520</v>
      </c>
      <c r="D183" s="1076">
        <v>0</v>
      </c>
      <c r="E183" s="1076">
        <v>1</v>
      </c>
      <c r="F183" s="1077">
        <v>0</v>
      </c>
      <c r="G183" s="1041">
        <v>0</v>
      </c>
      <c r="H183" s="1041">
        <v>0</v>
      </c>
      <c r="I183" s="1103">
        <v>0</v>
      </c>
      <c r="J183" s="1022" t="s">
        <v>962</v>
      </c>
    </row>
    <row r="184" spans="1:10" ht="15.75" customHeight="1" x14ac:dyDescent="0.25">
      <c r="A184" s="972"/>
      <c r="B184" s="1044" t="s">
        <v>963</v>
      </c>
      <c r="C184" s="1066">
        <v>4091924745</v>
      </c>
      <c r="D184" s="718" t="s">
        <v>964</v>
      </c>
      <c r="E184" s="718" t="s">
        <v>965</v>
      </c>
      <c r="F184" s="1067">
        <v>0</v>
      </c>
      <c r="G184" s="1068">
        <v>0</v>
      </c>
      <c r="H184" s="1068">
        <v>0</v>
      </c>
      <c r="I184" s="1102" t="s">
        <v>966</v>
      </c>
      <c r="J184" s="1069" t="s">
        <v>967</v>
      </c>
    </row>
    <row r="185" spans="1:10" ht="15.75" customHeight="1" x14ac:dyDescent="0.25">
      <c r="A185" s="970"/>
      <c r="B185" s="1042" t="s">
        <v>968</v>
      </c>
      <c r="C185" s="1078">
        <v>11667</v>
      </c>
      <c r="D185" s="974" t="s">
        <v>969</v>
      </c>
      <c r="E185" s="974" t="s">
        <v>970</v>
      </c>
      <c r="F185" s="975" t="s">
        <v>971</v>
      </c>
      <c r="G185" s="964" t="s">
        <v>972</v>
      </c>
      <c r="H185" s="964" t="s">
        <v>973</v>
      </c>
      <c r="I185" s="971" t="s">
        <v>974</v>
      </c>
      <c r="J185" s="1022" t="s">
        <v>975</v>
      </c>
    </row>
    <row r="186" spans="1:10" ht="15.75" customHeight="1" x14ac:dyDescent="0.25">
      <c r="A186" s="972"/>
      <c r="B186" s="1051" t="s">
        <v>976</v>
      </c>
      <c r="C186" s="1070">
        <v>2552667674</v>
      </c>
      <c r="D186" s="1071" t="s">
        <v>977</v>
      </c>
      <c r="E186" s="1071" t="s">
        <v>978</v>
      </c>
      <c r="F186" s="1068" t="s">
        <v>979</v>
      </c>
      <c r="G186" s="1068" t="s">
        <v>980</v>
      </c>
      <c r="H186" s="1068" t="s">
        <v>981</v>
      </c>
      <c r="I186" s="1102" t="s">
        <v>982</v>
      </c>
      <c r="J186" s="1072" t="s">
        <v>983</v>
      </c>
    </row>
    <row r="187" spans="1:10" ht="15.75" customHeight="1" x14ac:dyDescent="0.25">
      <c r="A187" s="1029"/>
      <c r="B187" s="1030"/>
      <c r="C187" s="1029" t="s">
        <v>984</v>
      </c>
      <c r="D187" s="1029" t="s">
        <v>985</v>
      </c>
      <c r="E187" s="1029" t="s">
        <v>986</v>
      </c>
      <c r="F187" s="1029" t="s">
        <v>987</v>
      </c>
      <c r="G187" s="1029" t="s">
        <v>988</v>
      </c>
      <c r="H187" s="1029" t="s">
        <v>989</v>
      </c>
      <c r="I187" s="1331" t="s">
        <v>990</v>
      </c>
      <c r="J187" s="1323" t="s">
        <v>991</v>
      </c>
    </row>
    <row r="188" spans="1:10" ht="24.75" x14ac:dyDescent="0.25">
      <c r="A188" s="966" t="s">
        <v>2630</v>
      </c>
      <c r="B188" s="967" t="s">
        <v>2629</v>
      </c>
      <c r="C188" s="1058">
        <v>16335413958</v>
      </c>
      <c r="D188" s="968">
        <v>0.77</v>
      </c>
      <c r="E188" s="968">
        <v>0.23</v>
      </c>
      <c r="F188" s="969">
        <v>0</v>
      </c>
      <c r="G188" s="969">
        <v>0</v>
      </c>
      <c r="H188" s="960">
        <v>112969</v>
      </c>
      <c r="I188" s="978">
        <v>9.01</v>
      </c>
      <c r="J188" s="1021" t="s">
        <v>214</v>
      </c>
    </row>
    <row r="189" spans="1:10" ht="15.75" customHeight="1" x14ac:dyDescent="0.25">
      <c r="A189" s="970"/>
      <c r="B189" s="1073" t="s">
        <v>992</v>
      </c>
      <c r="C189" s="1074">
        <v>12543055702</v>
      </c>
      <c r="D189" s="964" t="s">
        <v>993</v>
      </c>
      <c r="E189" s="964" t="s">
        <v>994</v>
      </c>
      <c r="F189" s="964" t="s">
        <v>995</v>
      </c>
      <c r="G189" s="964" t="s">
        <v>996</v>
      </c>
      <c r="H189" s="964" t="s">
        <v>997</v>
      </c>
      <c r="I189" s="971" t="s">
        <v>998</v>
      </c>
      <c r="J189" s="1022" t="s">
        <v>999</v>
      </c>
    </row>
    <row r="190" spans="1:10" ht="15.75" customHeight="1" x14ac:dyDescent="0.25">
      <c r="A190" s="972"/>
      <c r="B190" s="1032" t="s">
        <v>1000</v>
      </c>
      <c r="C190" s="1061">
        <v>4078551213</v>
      </c>
      <c r="D190" s="1062">
        <v>1</v>
      </c>
      <c r="E190" s="1062">
        <v>0</v>
      </c>
      <c r="F190" s="1063">
        <v>0</v>
      </c>
      <c r="G190" s="1063">
        <v>0</v>
      </c>
      <c r="H190" s="1065">
        <v>35001</v>
      </c>
      <c r="I190" s="1101">
        <v>8.6</v>
      </c>
      <c r="J190" s="1064" t="s">
        <v>1001</v>
      </c>
    </row>
    <row r="191" spans="1:10" ht="15.75" customHeight="1" x14ac:dyDescent="0.25">
      <c r="A191" s="970"/>
      <c r="B191" s="1038" t="s">
        <v>1002</v>
      </c>
      <c r="C191" s="1037">
        <v>1413315774</v>
      </c>
      <c r="D191" s="1039">
        <v>0.65</v>
      </c>
      <c r="E191" s="1039">
        <v>0.35</v>
      </c>
      <c r="F191" s="1041">
        <v>0</v>
      </c>
      <c r="G191" s="1041">
        <v>0</v>
      </c>
      <c r="H191" s="1040">
        <v>14797</v>
      </c>
      <c r="I191" s="1103">
        <v>16.079999999999998</v>
      </c>
      <c r="J191" s="702" t="s">
        <v>1003</v>
      </c>
    </row>
    <row r="192" spans="1:10" ht="15.75" customHeight="1" x14ac:dyDescent="0.25">
      <c r="A192" s="972"/>
      <c r="B192" s="1044" t="s">
        <v>1004</v>
      </c>
      <c r="C192" s="1061">
        <v>2179811060</v>
      </c>
      <c r="D192" s="1062">
        <v>0.43</v>
      </c>
      <c r="E192" s="1062">
        <v>0.56999999999999995</v>
      </c>
      <c r="F192" s="1063" t="s">
        <v>1005</v>
      </c>
      <c r="G192" s="1063" t="s">
        <v>1006</v>
      </c>
      <c r="H192" s="1065">
        <v>2508</v>
      </c>
      <c r="I192" s="1101">
        <v>2.7</v>
      </c>
      <c r="J192" s="1064" t="s">
        <v>1007</v>
      </c>
    </row>
    <row r="193" spans="1:10" ht="15.75" customHeight="1" x14ac:dyDescent="0.25">
      <c r="A193" s="970"/>
      <c r="B193" s="1038" t="s">
        <v>1008</v>
      </c>
      <c r="C193" s="1079" t="s">
        <v>341</v>
      </c>
      <c r="D193" s="1080">
        <v>0</v>
      </c>
      <c r="E193" s="1076">
        <v>0</v>
      </c>
      <c r="F193" s="1077">
        <v>0</v>
      </c>
      <c r="G193" s="1041">
        <v>0</v>
      </c>
      <c r="H193" s="1041">
        <v>0</v>
      </c>
      <c r="I193" s="1103">
        <v>0</v>
      </c>
      <c r="J193" s="1022" t="s">
        <v>1009</v>
      </c>
    </row>
    <row r="194" spans="1:10" ht="15.75" customHeight="1" x14ac:dyDescent="0.25">
      <c r="A194" s="972"/>
      <c r="B194" s="1044" t="s">
        <v>1010</v>
      </c>
      <c r="C194" s="1061">
        <v>141393761</v>
      </c>
      <c r="D194" s="1082" t="s">
        <v>1011</v>
      </c>
      <c r="E194" s="718" t="s">
        <v>1012</v>
      </c>
      <c r="F194" s="1067">
        <v>0</v>
      </c>
      <c r="G194" s="1068">
        <v>0</v>
      </c>
      <c r="H194" s="1083">
        <v>1042</v>
      </c>
      <c r="I194" s="1102" t="s">
        <v>1013</v>
      </c>
      <c r="J194" s="1069" t="s">
        <v>1014</v>
      </c>
    </row>
    <row r="195" spans="1:10" ht="15.75" customHeight="1" x14ac:dyDescent="0.25">
      <c r="A195" s="970"/>
      <c r="B195" s="1042" t="s">
        <v>1015</v>
      </c>
      <c r="C195" s="1081" t="s">
        <v>1016</v>
      </c>
      <c r="D195" s="1059" t="s">
        <v>1017</v>
      </c>
      <c r="E195" s="1059" t="s">
        <v>1018</v>
      </c>
      <c r="F195" s="975" t="s">
        <v>1019</v>
      </c>
      <c r="G195" s="964" t="s">
        <v>1020</v>
      </c>
      <c r="H195" s="964" t="s">
        <v>1021</v>
      </c>
      <c r="I195" s="971" t="s">
        <v>1022</v>
      </c>
      <c r="J195" s="1022" t="s">
        <v>1023</v>
      </c>
    </row>
    <row r="196" spans="1:10" ht="15.75" customHeight="1" x14ac:dyDescent="0.25">
      <c r="A196" s="972"/>
      <c r="B196" s="1051" t="s">
        <v>1024</v>
      </c>
      <c r="C196" s="1084" t="s">
        <v>1025</v>
      </c>
      <c r="D196" s="1071" t="s">
        <v>1026</v>
      </c>
      <c r="E196" s="1071" t="s">
        <v>1027</v>
      </c>
      <c r="F196" s="1068" t="s">
        <v>1028</v>
      </c>
      <c r="G196" s="1068" t="s">
        <v>1029</v>
      </c>
      <c r="H196" s="1068" t="s">
        <v>1030</v>
      </c>
      <c r="I196" s="1102" t="s">
        <v>1031</v>
      </c>
      <c r="J196" s="1072" t="s">
        <v>1032</v>
      </c>
    </row>
    <row r="197" spans="1:10" ht="15.75" customHeight="1" x14ac:dyDescent="0.25">
      <c r="A197" s="1029"/>
      <c r="B197" s="1030"/>
      <c r="C197" s="1029" t="s">
        <v>1033</v>
      </c>
      <c r="D197" s="1029" t="s">
        <v>1034</v>
      </c>
      <c r="E197" s="1029" t="s">
        <v>1035</v>
      </c>
      <c r="F197" s="1029" t="s">
        <v>1036</v>
      </c>
      <c r="G197" s="1029" t="s">
        <v>1037</v>
      </c>
      <c r="H197" s="1029" t="s">
        <v>1038</v>
      </c>
      <c r="I197" s="1332" t="s">
        <v>1039</v>
      </c>
      <c r="J197" s="1324" t="s">
        <v>1040</v>
      </c>
    </row>
    <row r="198" spans="1:10" ht="24.75" x14ac:dyDescent="0.25">
      <c r="A198" s="966" t="s">
        <v>2631</v>
      </c>
      <c r="B198" s="967" t="s">
        <v>2628</v>
      </c>
      <c r="C198" s="1058">
        <v>21358266513</v>
      </c>
      <c r="D198" s="968">
        <v>0.83</v>
      </c>
      <c r="E198" s="968">
        <v>0.12</v>
      </c>
      <c r="F198" s="960">
        <v>54854</v>
      </c>
      <c r="G198" s="960">
        <v>14887</v>
      </c>
      <c r="H198" s="960">
        <v>98629</v>
      </c>
      <c r="I198" s="969">
        <v>5.55</v>
      </c>
      <c r="J198" s="1023">
        <v>3</v>
      </c>
    </row>
    <row r="199" spans="1:10" ht="15.75" customHeight="1" x14ac:dyDescent="0.25">
      <c r="A199" s="970"/>
      <c r="B199" s="1073" t="s">
        <v>1041</v>
      </c>
      <c r="C199" s="1074">
        <v>17782410342</v>
      </c>
      <c r="D199" s="964" t="s">
        <v>1042</v>
      </c>
      <c r="E199" s="964" t="s">
        <v>1043</v>
      </c>
      <c r="F199" s="964" t="s">
        <v>1044</v>
      </c>
      <c r="G199" s="964" t="s">
        <v>1045</v>
      </c>
      <c r="H199" s="964" t="s">
        <v>1046</v>
      </c>
      <c r="I199" s="965" t="s">
        <v>1047</v>
      </c>
      <c r="J199" s="1020" t="s">
        <v>1048</v>
      </c>
    </row>
    <row r="200" spans="1:10" ht="15.75" customHeight="1" x14ac:dyDescent="0.25">
      <c r="A200" s="972"/>
      <c r="B200" s="1032" t="s">
        <v>1049</v>
      </c>
      <c r="C200" s="1061">
        <v>7695102641</v>
      </c>
      <c r="D200" s="1062">
        <v>0.97</v>
      </c>
      <c r="E200" s="1062">
        <v>0.03</v>
      </c>
      <c r="F200" s="1065">
        <v>40050</v>
      </c>
      <c r="G200" s="1065">
        <v>10427</v>
      </c>
      <c r="H200" s="1065">
        <v>52817</v>
      </c>
      <c r="I200" s="1063">
        <v>7.07</v>
      </c>
      <c r="J200" s="1046">
        <v>1.5</v>
      </c>
    </row>
    <row r="201" spans="1:10" ht="15.75" customHeight="1" x14ac:dyDescent="0.25">
      <c r="A201" s="970"/>
      <c r="B201" s="1038" t="s">
        <v>1050</v>
      </c>
      <c r="C201" s="1037">
        <v>3128139379</v>
      </c>
      <c r="D201" s="1039">
        <v>0.62</v>
      </c>
      <c r="E201" s="1039">
        <v>0.38</v>
      </c>
      <c r="F201" s="1040">
        <v>14790</v>
      </c>
      <c r="G201" s="1040">
        <v>4446</v>
      </c>
      <c r="H201" s="1040">
        <v>27101</v>
      </c>
      <c r="I201" s="1041">
        <v>13.94</v>
      </c>
      <c r="J201" s="700">
        <v>2.2000000000000002</v>
      </c>
    </row>
    <row r="202" spans="1:10" ht="15.75" customHeight="1" x14ac:dyDescent="0.25">
      <c r="A202" s="972"/>
      <c r="B202" s="1044" t="s">
        <v>1051</v>
      </c>
      <c r="C202" s="1061">
        <v>8150990328</v>
      </c>
      <c r="D202" s="1062">
        <v>1</v>
      </c>
      <c r="E202" s="1062">
        <v>0</v>
      </c>
      <c r="F202" s="1063" t="s">
        <v>1052</v>
      </c>
      <c r="G202" s="1063" t="s">
        <v>1053</v>
      </c>
      <c r="H202" s="1065">
        <v>18672</v>
      </c>
      <c r="I202" s="1063">
        <v>2.29</v>
      </c>
      <c r="J202" s="1046">
        <v>4.5999999999999996</v>
      </c>
    </row>
    <row r="203" spans="1:10" ht="15.75" customHeight="1" x14ac:dyDescent="0.25">
      <c r="A203" s="970"/>
      <c r="B203" s="1038" t="s">
        <v>1054</v>
      </c>
      <c r="C203" s="1037">
        <v>327169808</v>
      </c>
      <c r="D203" s="1080">
        <v>0</v>
      </c>
      <c r="E203" s="1076">
        <v>1</v>
      </c>
      <c r="F203" s="1077">
        <v>0</v>
      </c>
      <c r="G203" s="1041">
        <v>0</v>
      </c>
      <c r="H203" s="1041">
        <v>0</v>
      </c>
      <c r="I203" s="1041">
        <v>0</v>
      </c>
      <c r="J203" s="1020" t="s">
        <v>1055</v>
      </c>
    </row>
    <row r="204" spans="1:10" ht="15.75" customHeight="1" x14ac:dyDescent="0.25">
      <c r="A204" s="972"/>
      <c r="B204" s="1044" t="s">
        <v>1056</v>
      </c>
      <c r="C204" s="1061">
        <v>2056864357</v>
      </c>
      <c r="D204" s="1082" t="s">
        <v>1057</v>
      </c>
      <c r="E204" s="718" t="s">
        <v>1058</v>
      </c>
      <c r="F204" s="1067">
        <v>24</v>
      </c>
      <c r="G204" s="1068">
        <v>14</v>
      </c>
      <c r="H204" s="1068">
        <v>38</v>
      </c>
      <c r="I204" s="1044" t="s">
        <v>1059</v>
      </c>
      <c r="J204" s="1050" t="s">
        <v>1060</v>
      </c>
    </row>
    <row r="205" spans="1:10" ht="15.75" customHeight="1" x14ac:dyDescent="0.25">
      <c r="A205" s="970"/>
      <c r="B205" s="1085" t="s">
        <v>1061</v>
      </c>
      <c r="C205" s="1086">
        <v>185970252</v>
      </c>
      <c r="D205" s="1060" t="s">
        <v>1062</v>
      </c>
      <c r="E205" s="1060" t="s">
        <v>1063</v>
      </c>
      <c r="F205" s="975" t="s">
        <v>1064</v>
      </c>
      <c r="G205" s="964" t="s">
        <v>1065</v>
      </c>
      <c r="H205" s="964" t="s">
        <v>1066</v>
      </c>
      <c r="I205" s="965" t="s">
        <v>1067</v>
      </c>
      <c r="J205" s="1020" t="s">
        <v>1068</v>
      </c>
    </row>
    <row r="206" spans="1:10" ht="15.75" customHeight="1" x14ac:dyDescent="0.25">
      <c r="A206" s="1024"/>
      <c r="B206" s="1087" t="s">
        <v>1069</v>
      </c>
      <c r="C206" s="1088">
        <v>827927356</v>
      </c>
      <c r="D206" s="1089" t="s">
        <v>1070</v>
      </c>
      <c r="E206" s="1089" t="s">
        <v>1071</v>
      </c>
      <c r="F206" s="1090" t="s">
        <v>1072</v>
      </c>
      <c r="G206" s="1090" t="s">
        <v>1073</v>
      </c>
      <c r="H206" s="1090" t="s">
        <v>1074</v>
      </c>
      <c r="I206" s="1091" t="s">
        <v>1075</v>
      </c>
      <c r="J206" s="1069" t="s">
        <v>1076</v>
      </c>
    </row>
    <row r="207" spans="1:10" ht="15.75" customHeight="1" x14ac:dyDescent="0.25">
      <c r="A207" s="1092"/>
      <c r="B207" s="1092"/>
      <c r="C207" s="1092"/>
      <c r="D207" s="1092"/>
      <c r="E207" s="1092"/>
      <c r="F207" s="1092"/>
      <c r="G207" s="1092"/>
      <c r="H207" s="1092"/>
      <c r="I207" s="1092"/>
      <c r="J207" s="1092"/>
    </row>
    <row r="208" spans="1:10" ht="33" customHeight="1" x14ac:dyDescent="0.25">
      <c r="A208" s="652" t="s">
        <v>342</v>
      </c>
      <c r="B208" s="652"/>
      <c r="C208" s="652"/>
      <c r="D208" s="652"/>
      <c r="E208" s="652"/>
      <c r="F208" s="652"/>
      <c r="G208" s="652"/>
      <c r="H208" s="652"/>
      <c r="I208" s="652"/>
      <c r="J208" s="652"/>
    </row>
    <row r="209" spans="1:10" ht="59.25" customHeight="1" x14ac:dyDescent="0.25">
      <c r="A209" s="1491" t="s">
        <v>1077</v>
      </c>
      <c r="B209" s="1492"/>
      <c r="C209" s="1096" t="s">
        <v>1078</v>
      </c>
      <c r="D209" s="1096" t="s">
        <v>1079</v>
      </c>
      <c r="E209" s="1096" t="s">
        <v>1080</v>
      </c>
      <c r="F209" s="1096" t="s">
        <v>1081</v>
      </c>
      <c r="G209" s="1096" t="s">
        <v>1082</v>
      </c>
      <c r="H209" s="1096" t="s">
        <v>1083</v>
      </c>
      <c r="I209" s="1097" t="s">
        <v>1084</v>
      </c>
      <c r="J209" s="1098" t="s">
        <v>1085</v>
      </c>
    </row>
    <row r="210" spans="1:10" ht="24.75" x14ac:dyDescent="0.25">
      <c r="A210" s="976" t="s">
        <v>1086</v>
      </c>
      <c r="B210" s="977" t="s">
        <v>1087</v>
      </c>
      <c r="C210" s="1099">
        <v>45163550287</v>
      </c>
      <c r="D210" s="973">
        <v>0.79</v>
      </c>
      <c r="E210" s="973">
        <v>0.18</v>
      </c>
      <c r="F210" s="959">
        <v>46650</v>
      </c>
      <c r="G210" s="959">
        <v>17754</v>
      </c>
      <c r="H210" s="959">
        <v>173910</v>
      </c>
      <c r="I210" s="1333">
        <v>4.8600000000000003</v>
      </c>
      <c r="J210" s="1093">
        <v>3.4</v>
      </c>
    </row>
    <row r="211" spans="1:10" x14ac:dyDescent="0.25">
      <c r="A211" s="1094"/>
      <c r="B211" s="1036" t="s">
        <v>1088</v>
      </c>
      <c r="C211" s="1037">
        <v>35803682758</v>
      </c>
      <c r="D211" s="957" t="s">
        <v>1089</v>
      </c>
      <c r="E211" s="957" t="s">
        <v>1090</v>
      </c>
      <c r="F211" s="958" t="s">
        <v>1091</v>
      </c>
      <c r="G211" s="958" t="s">
        <v>1092</v>
      </c>
      <c r="H211" s="958" t="s">
        <v>1093</v>
      </c>
      <c r="I211" s="1334" t="s">
        <v>1094</v>
      </c>
      <c r="J211" s="1020" t="s">
        <v>1095</v>
      </c>
    </row>
    <row r="212" spans="1:10" ht="15.75" customHeight="1" x14ac:dyDescent="0.25">
      <c r="A212" s="1094"/>
      <c r="B212" s="1032" t="s">
        <v>1096</v>
      </c>
      <c r="C212" s="1033">
        <v>10360882059</v>
      </c>
      <c r="D212" s="1034">
        <v>0.97</v>
      </c>
      <c r="E212" s="1034">
        <v>0.03</v>
      </c>
      <c r="F212" s="1035">
        <v>27591</v>
      </c>
      <c r="G212" s="1035">
        <v>8232</v>
      </c>
      <c r="H212" s="1035">
        <v>72533</v>
      </c>
      <c r="I212" s="1314">
        <v>7.18</v>
      </c>
      <c r="J212" s="1046">
        <v>1.5</v>
      </c>
    </row>
    <row r="213" spans="1:10" ht="15.75" customHeight="1" x14ac:dyDescent="0.25">
      <c r="A213" s="957"/>
      <c r="B213" s="1038" t="s">
        <v>1097</v>
      </c>
      <c r="C213" s="1037">
        <v>6887451530</v>
      </c>
      <c r="D213" s="1039">
        <v>0.67</v>
      </c>
      <c r="E213" s="1039">
        <v>0.33</v>
      </c>
      <c r="F213" s="1040">
        <v>19048</v>
      </c>
      <c r="G213" s="1040">
        <v>9511</v>
      </c>
      <c r="H213" s="1040">
        <v>50901</v>
      </c>
      <c r="I213" s="1315">
        <v>10.98</v>
      </c>
      <c r="J213" s="700">
        <v>1.9</v>
      </c>
    </row>
    <row r="214" spans="1:10" ht="15.75" customHeight="1" x14ac:dyDescent="0.25">
      <c r="A214" s="1094"/>
      <c r="B214" s="1044" t="s">
        <v>1098</v>
      </c>
      <c r="C214" s="1033">
        <v>22019988099</v>
      </c>
      <c r="D214" s="1034">
        <v>0.94</v>
      </c>
      <c r="E214" s="1034">
        <v>0.06</v>
      </c>
      <c r="F214" s="1045" t="s">
        <v>1099</v>
      </c>
      <c r="G214" s="1045" t="s">
        <v>1100</v>
      </c>
      <c r="H214" s="1035">
        <v>49418</v>
      </c>
      <c r="I214" s="1314">
        <v>2.38</v>
      </c>
      <c r="J214" s="1046">
        <v>4.3</v>
      </c>
    </row>
    <row r="215" spans="1:10" ht="15.75" customHeight="1" x14ac:dyDescent="0.25">
      <c r="A215" s="957"/>
      <c r="B215" s="1038" t="s">
        <v>1101</v>
      </c>
      <c r="C215" s="1037">
        <v>1320183940</v>
      </c>
      <c r="D215" s="1039">
        <v>0</v>
      </c>
      <c r="E215" s="1039">
        <v>1</v>
      </c>
      <c r="F215" s="1041">
        <v>0</v>
      </c>
      <c r="G215" s="1041">
        <v>0</v>
      </c>
      <c r="H215" s="1041">
        <v>0</v>
      </c>
      <c r="I215" s="1315">
        <v>0</v>
      </c>
      <c r="J215" s="1020" t="s">
        <v>1102</v>
      </c>
    </row>
    <row r="216" spans="1:10" ht="15.75" customHeight="1" x14ac:dyDescent="0.25">
      <c r="A216" s="1094"/>
      <c r="B216" s="1044" t="s">
        <v>1103</v>
      </c>
      <c r="C216" s="1047">
        <v>4575044659</v>
      </c>
      <c r="D216" s="1048" t="s">
        <v>1104</v>
      </c>
      <c r="E216" s="1048" t="s">
        <v>1105</v>
      </c>
      <c r="F216" s="1049">
        <v>4</v>
      </c>
      <c r="G216" s="1045">
        <v>11</v>
      </c>
      <c r="H216" s="1035">
        <v>1057</v>
      </c>
      <c r="I216" s="1314" t="s">
        <v>1106</v>
      </c>
      <c r="J216" s="1050" t="s">
        <v>1107</v>
      </c>
    </row>
    <row r="217" spans="1:10" ht="15.75" customHeight="1" x14ac:dyDescent="0.25">
      <c r="A217" s="957"/>
      <c r="B217" s="1042" t="s">
        <v>1108</v>
      </c>
      <c r="C217" s="1043">
        <v>169406260</v>
      </c>
      <c r="D217" s="1100" t="s">
        <v>1109</v>
      </c>
      <c r="E217" s="1100" t="s">
        <v>1110</v>
      </c>
      <c r="F217" s="962" t="s">
        <v>1111</v>
      </c>
      <c r="G217" s="962" t="s">
        <v>1112</v>
      </c>
      <c r="H217" s="962" t="s">
        <v>1113</v>
      </c>
      <c r="I217" s="963" t="s">
        <v>1114</v>
      </c>
      <c r="J217" s="1020" t="s">
        <v>1115</v>
      </c>
    </row>
    <row r="218" spans="1:10" ht="15.75" customHeight="1" x14ac:dyDescent="0.25">
      <c r="A218" s="1094"/>
      <c r="B218" s="1051" t="s">
        <v>1116</v>
      </c>
      <c r="C218" s="1033">
        <v>2743657899</v>
      </c>
      <c r="D218" s="1052" t="s">
        <v>1117</v>
      </c>
      <c r="E218" s="1052" t="s">
        <v>1118</v>
      </c>
      <c r="F218" s="1053" t="s">
        <v>1119</v>
      </c>
      <c r="G218" s="1053" t="s">
        <v>1120</v>
      </c>
      <c r="H218" s="1053" t="s">
        <v>1121</v>
      </c>
      <c r="I218" s="1054" t="s">
        <v>1122</v>
      </c>
      <c r="J218" s="1055" t="s">
        <v>1123</v>
      </c>
    </row>
    <row r="219" spans="1:10" ht="15.75" customHeight="1" x14ac:dyDescent="0.25">
      <c r="A219" s="1026"/>
      <c r="B219" s="1027"/>
      <c r="C219" s="1026" t="s">
        <v>1124</v>
      </c>
      <c r="D219" s="1026" t="s">
        <v>1125</v>
      </c>
      <c r="E219" s="1026" t="s">
        <v>1126</v>
      </c>
      <c r="F219" s="1026" t="s">
        <v>1127</v>
      </c>
      <c r="G219" s="1026" t="s">
        <v>1128</v>
      </c>
      <c r="H219" s="1026" t="s">
        <v>1129</v>
      </c>
      <c r="I219" s="1026" t="s">
        <v>1130</v>
      </c>
      <c r="J219" s="1028" t="s">
        <v>1131</v>
      </c>
    </row>
    <row r="220" spans="1:10" ht="24.75" x14ac:dyDescent="0.25">
      <c r="A220" s="1095" t="s">
        <v>1132</v>
      </c>
      <c r="B220" s="967" t="s">
        <v>1133</v>
      </c>
      <c r="C220" s="1058">
        <v>19074695284</v>
      </c>
      <c r="D220" s="968">
        <v>0.76</v>
      </c>
      <c r="E220" s="968">
        <v>0.24</v>
      </c>
      <c r="F220" s="960">
        <v>5932</v>
      </c>
      <c r="G220" s="960">
        <v>5688</v>
      </c>
      <c r="H220" s="960">
        <v>41951</v>
      </c>
      <c r="I220" s="1335">
        <v>2.9</v>
      </c>
      <c r="J220" s="1021">
        <v>3.8</v>
      </c>
    </row>
    <row r="221" spans="1:10" x14ac:dyDescent="0.25">
      <c r="A221" s="964"/>
      <c r="B221" s="1073" t="s">
        <v>1134</v>
      </c>
      <c r="C221" s="1037">
        <v>14456974223</v>
      </c>
      <c r="D221" s="964" t="s">
        <v>1135</v>
      </c>
      <c r="E221" s="964" t="s">
        <v>1136</v>
      </c>
      <c r="F221" s="964" t="s">
        <v>1137</v>
      </c>
      <c r="G221" s="964" t="s">
        <v>1138</v>
      </c>
      <c r="H221" s="964" t="s">
        <v>1139</v>
      </c>
      <c r="I221" s="971" t="s">
        <v>1140</v>
      </c>
      <c r="J221" s="1022" t="s">
        <v>1141</v>
      </c>
    </row>
    <row r="222" spans="1:10" ht="15.75" customHeight="1" x14ac:dyDescent="0.25">
      <c r="A222" s="962"/>
      <c r="B222" s="1032" t="s">
        <v>1142</v>
      </c>
      <c r="C222" s="1061">
        <v>43146281</v>
      </c>
      <c r="D222" s="1062">
        <v>0</v>
      </c>
      <c r="E222" s="1062">
        <v>1</v>
      </c>
      <c r="F222" s="1063">
        <v>0</v>
      </c>
      <c r="G222" s="1063">
        <v>0</v>
      </c>
      <c r="H222" s="1063">
        <v>0</v>
      </c>
      <c r="I222" s="1101">
        <v>0</v>
      </c>
      <c r="J222" s="1064">
        <v>0</v>
      </c>
    </row>
    <row r="223" spans="1:10" ht="15.75" customHeight="1" x14ac:dyDescent="0.25">
      <c r="A223" s="964"/>
      <c r="B223" s="1038" t="s">
        <v>1143</v>
      </c>
      <c r="C223" s="1037">
        <v>2608191297</v>
      </c>
      <c r="D223" s="1039">
        <v>0.74</v>
      </c>
      <c r="E223" s="1039">
        <v>0.26</v>
      </c>
      <c r="F223" s="1040">
        <v>5932</v>
      </c>
      <c r="G223" s="1040">
        <v>5688</v>
      </c>
      <c r="H223" s="1040">
        <v>11646</v>
      </c>
      <c r="I223" s="1103">
        <v>6.05</v>
      </c>
      <c r="J223" s="702">
        <v>1.6</v>
      </c>
    </row>
    <row r="224" spans="1:10" ht="15.75" customHeight="1" x14ac:dyDescent="0.25">
      <c r="A224" s="962"/>
      <c r="B224" s="1044" t="s">
        <v>1144</v>
      </c>
      <c r="C224" s="1061">
        <v>12531641118</v>
      </c>
      <c r="D224" s="1062">
        <v>1</v>
      </c>
      <c r="E224" s="1062">
        <v>0</v>
      </c>
      <c r="F224" s="1063" t="s">
        <v>1145</v>
      </c>
      <c r="G224" s="1063" t="s">
        <v>1146</v>
      </c>
      <c r="H224" s="1065">
        <v>30305</v>
      </c>
      <c r="I224" s="1101">
        <v>2.42</v>
      </c>
      <c r="J224" s="1064">
        <v>4.2</v>
      </c>
    </row>
    <row r="225" spans="1:10" ht="15.75" customHeight="1" x14ac:dyDescent="0.25">
      <c r="A225" s="964"/>
      <c r="B225" s="1038" t="s">
        <v>1147</v>
      </c>
      <c r="C225" s="1075">
        <v>1033429506</v>
      </c>
      <c r="D225" s="1076">
        <v>0</v>
      </c>
      <c r="E225" s="1076">
        <v>1</v>
      </c>
      <c r="F225" s="1077">
        <v>0</v>
      </c>
      <c r="G225" s="1041">
        <v>0</v>
      </c>
      <c r="H225" s="1041">
        <v>0</v>
      </c>
      <c r="I225" s="1103">
        <v>0</v>
      </c>
      <c r="J225" s="1022" t="s">
        <v>1148</v>
      </c>
    </row>
    <row r="226" spans="1:10" ht="15.75" customHeight="1" x14ac:dyDescent="0.25">
      <c r="A226" s="962"/>
      <c r="B226" s="1044" t="s">
        <v>1149</v>
      </c>
      <c r="C226" s="1066">
        <v>2858287082</v>
      </c>
      <c r="D226" s="718" t="s">
        <v>1150</v>
      </c>
      <c r="E226" s="718" t="s">
        <v>1151</v>
      </c>
      <c r="F226" s="1067">
        <v>0</v>
      </c>
      <c r="G226" s="1068">
        <v>0</v>
      </c>
      <c r="H226" s="1068">
        <v>0</v>
      </c>
      <c r="I226" s="1102" t="s">
        <v>1152</v>
      </c>
      <c r="J226" s="1069" t="s">
        <v>1153</v>
      </c>
    </row>
    <row r="227" spans="1:10" ht="15.75" customHeight="1" x14ac:dyDescent="0.25">
      <c r="A227" s="964"/>
      <c r="B227" s="1042" t="s">
        <v>1154</v>
      </c>
      <c r="C227" s="714" t="s">
        <v>1155</v>
      </c>
      <c r="D227" s="1059" t="s">
        <v>1156</v>
      </c>
      <c r="E227" s="1059" t="s">
        <v>1157</v>
      </c>
      <c r="F227" s="975" t="s">
        <v>1158</v>
      </c>
      <c r="G227" s="964" t="s">
        <v>1159</v>
      </c>
      <c r="H227" s="964" t="s">
        <v>1160</v>
      </c>
      <c r="I227" s="971" t="s">
        <v>1161</v>
      </c>
      <c r="J227" s="1022" t="s">
        <v>1162</v>
      </c>
    </row>
    <row r="228" spans="1:10" ht="15.75" customHeight="1" x14ac:dyDescent="0.25">
      <c r="A228" s="962"/>
      <c r="B228" s="1051" t="s">
        <v>1163</v>
      </c>
      <c r="C228" s="1070">
        <v>2116787350</v>
      </c>
      <c r="D228" s="1071" t="s">
        <v>1164</v>
      </c>
      <c r="E228" s="1071" t="s">
        <v>1165</v>
      </c>
      <c r="F228" s="1068" t="s">
        <v>1166</v>
      </c>
      <c r="G228" s="1068" t="s">
        <v>1167</v>
      </c>
      <c r="H228" s="1068" t="s">
        <v>1168</v>
      </c>
      <c r="I228" s="1102" t="s">
        <v>1169</v>
      </c>
      <c r="J228" s="1072" t="s">
        <v>1170</v>
      </c>
    </row>
    <row r="229" spans="1:10" ht="15.75" customHeight="1" x14ac:dyDescent="0.25">
      <c r="A229" s="1029"/>
      <c r="B229" s="1030"/>
      <c r="C229" s="1029" t="s">
        <v>1171</v>
      </c>
      <c r="D229" s="1029" t="s">
        <v>1172</v>
      </c>
      <c r="E229" s="1029" t="s">
        <v>1173</v>
      </c>
      <c r="F229" s="1029" t="s">
        <v>1174</v>
      </c>
      <c r="G229" s="1029" t="s">
        <v>1175</v>
      </c>
      <c r="H229" s="1029" t="s">
        <v>1176</v>
      </c>
      <c r="I229" s="1027" t="s">
        <v>1177</v>
      </c>
      <c r="J229" s="1028" t="s">
        <v>1178</v>
      </c>
    </row>
    <row r="230" spans="1:10" ht="24.75" x14ac:dyDescent="0.25">
      <c r="A230" s="1095" t="s">
        <v>2630</v>
      </c>
      <c r="B230" s="967" t="s">
        <v>2629</v>
      </c>
      <c r="C230" s="1058">
        <v>7813071808</v>
      </c>
      <c r="D230" s="968">
        <v>0.77</v>
      </c>
      <c r="E230" s="968">
        <v>0.23</v>
      </c>
      <c r="F230" s="969">
        <v>0</v>
      </c>
      <c r="G230" s="969">
        <v>0</v>
      </c>
      <c r="H230" s="960">
        <v>53348</v>
      </c>
      <c r="I230" s="969">
        <v>8.85</v>
      </c>
      <c r="J230" s="1023" t="s">
        <v>1179</v>
      </c>
    </row>
    <row r="231" spans="1:10" ht="15.75" customHeight="1" x14ac:dyDescent="0.25">
      <c r="A231" s="964"/>
      <c r="B231" s="1073" t="s">
        <v>1180</v>
      </c>
      <c r="C231" s="1074">
        <v>6026681509</v>
      </c>
      <c r="D231" s="964" t="s">
        <v>1181</v>
      </c>
      <c r="E231" s="964" t="s">
        <v>1182</v>
      </c>
      <c r="F231" s="964" t="s">
        <v>1183</v>
      </c>
      <c r="G231" s="964" t="s">
        <v>1184</v>
      </c>
      <c r="H231" s="964" t="s">
        <v>1185</v>
      </c>
      <c r="I231" s="965" t="s">
        <v>1186</v>
      </c>
      <c r="J231" s="1020" t="s">
        <v>1187</v>
      </c>
    </row>
    <row r="232" spans="1:10" ht="15.75" customHeight="1" x14ac:dyDescent="0.25">
      <c r="A232" s="962"/>
      <c r="B232" s="1032" t="s">
        <v>1188</v>
      </c>
      <c r="C232" s="1061">
        <v>4078551213</v>
      </c>
      <c r="D232" s="1062">
        <v>1</v>
      </c>
      <c r="E232" s="1062">
        <v>0</v>
      </c>
      <c r="F232" s="1063">
        <v>0</v>
      </c>
      <c r="G232" s="1063">
        <v>0</v>
      </c>
      <c r="H232" s="1065">
        <v>35001</v>
      </c>
      <c r="I232" s="1063">
        <v>8.58</v>
      </c>
      <c r="J232" s="1046" t="s">
        <v>1189</v>
      </c>
    </row>
    <row r="233" spans="1:10" ht="15.75" customHeight="1" x14ac:dyDescent="0.25">
      <c r="A233" s="964"/>
      <c r="B233" s="1038" t="s">
        <v>1190</v>
      </c>
      <c r="C233" s="1037">
        <v>1413315774</v>
      </c>
      <c r="D233" s="1039">
        <v>0.65</v>
      </c>
      <c r="E233" s="1039">
        <v>0.35</v>
      </c>
      <c r="F233" s="1041">
        <v>0</v>
      </c>
      <c r="G233" s="1041">
        <v>0</v>
      </c>
      <c r="H233" s="1040">
        <v>14797</v>
      </c>
      <c r="I233" s="1041">
        <v>10.47</v>
      </c>
      <c r="J233" s="700" t="s">
        <v>1191</v>
      </c>
    </row>
    <row r="234" spans="1:10" ht="15.75" customHeight="1" x14ac:dyDescent="0.25">
      <c r="A234" s="962"/>
      <c r="B234" s="1044" t="s">
        <v>1192</v>
      </c>
      <c r="C234" s="1061">
        <v>2179811060</v>
      </c>
      <c r="D234" s="1062">
        <v>0.43</v>
      </c>
      <c r="E234" s="1062">
        <v>0.56999999999999995</v>
      </c>
      <c r="F234" s="1063" t="s">
        <v>1193</v>
      </c>
      <c r="G234" s="1063" t="s">
        <v>1194</v>
      </c>
      <c r="H234" s="1065">
        <v>2508</v>
      </c>
      <c r="I234" s="1063">
        <v>1.1499999999999999</v>
      </c>
      <c r="J234" s="1046" t="s">
        <v>1195</v>
      </c>
    </row>
    <row r="235" spans="1:10" ht="15.75" customHeight="1" x14ac:dyDescent="0.25">
      <c r="A235" s="964"/>
      <c r="B235" s="1038" t="s">
        <v>1196</v>
      </c>
      <c r="C235" s="1079" t="s">
        <v>1197</v>
      </c>
      <c r="D235" s="1080">
        <v>0</v>
      </c>
      <c r="E235" s="1076">
        <v>0</v>
      </c>
      <c r="F235" s="1077">
        <v>0</v>
      </c>
      <c r="G235" s="1041">
        <v>0</v>
      </c>
      <c r="H235" s="1041">
        <v>0</v>
      </c>
      <c r="I235" s="1041">
        <v>0</v>
      </c>
      <c r="J235" s="1020" t="s">
        <v>1198</v>
      </c>
    </row>
    <row r="236" spans="1:10" ht="15.75" customHeight="1" x14ac:dyDescent="0.25">
      <c r="A236" s="962"/>
      <c r="B236" s="1044" t="s">
        <v>1199</v>
      </c>
      <c r="C236" s="1061">
        <v>141393761</v>
      </c>
      <c r="D236" s="1082" t="s">
        <v>1200</v>
      </c>
      <c r="E236" s="718" t="s">
        <v>1201</v>
      </c>
      <c r="F236" s="1067">
        <v>0</v>
      </c>
      <c r="G236" s="1068">
        <v>0</v>
      </c>
      <c r="H236" s="1083">
        <v>1042</v>
      </c>
      <c r="I236" s="1044" t="s">
        <v>1202</v>
      </c>
      <c r="J236" s="1050" t="s">
        <v>1203</v>
      </c>
    </row>
    <row r="237" spans="1:10" ht="15.75" customHeight="1" x14ac:dyDescent="0.25">
      <c r="A237" s="964"/>
      <c r="B237" s="1042" t="s">
        <v>1204</v>
      </c>
      <c r="C237" s="1081" t="s">
        <v>1205</v>
      </c>
      <c r="D237" s="1059" t="s">
        <v>1206</v>
      </c>
      <c r="E237" s="1059" t="s">
        <v>1207</v>
      </c>
      <c r="F237" s="975" t="s">
        <v>1208</v>
      </c>
      <c r="G237" s="964" t="s">
        <v>1209</v>
      </c>
      <c r="H237" s="964" t="s">
        <v>1210</v>
      </c>
      <c r="I237" s="965" t="s">
        <v>1211</v>
      </c>
      <c r="J237" s="1020" t="s">
        <v>1212</v>
      </c>
    </row>
    <row r="238" spans="1:10" ht="15.75" customHeight="1" x14ac:dyDescent="0.25">
      <c r="A238" s="962"/>
      <c r="B238" s="1051" t="s">
        <v>1213</v>
      </c>
      <c r="C238" s="1084" t="s">
        <v>1214</v>
      </c>
      <c r="D238" s="1084" t="s">
        <v>1215</v>
      </c>
      <c r="E238" s="1084" t="s">
        <v>1216</v>
      </c>
      <c r="F238" s="1068" t="s">
        <v>1217</v>
      </c>
      <c r="G238" s="1068" t="s">
        <v>1218</v>
      </c>
      <c r="H238" s="1068" t="s">
        <v>1219</v>
      </c>
      <c r="I238" s="1044" t="s">
        <v>1220</v>
      </c>
      <c r="J238" s="1055" t="s">
        <v>1221</v>
      </c>
    </row>
    <row r="239" spans="1:10" ht="15.75" customHeight="1" x14ac:dyDescent="0.25">
      <c r="A239" s="1029"/>
      <c r="B239" s="1030"/>
      <c r="C239" s="1029" t="s">
        <v>1222</v>
      </c>
      <c r="D239" s="1029" t="s">
        <v>1223</v>
      </c>
      <c r="E239" s="1029" t="s">
        <v>1224</v>
      </c>
      <c r="F239" s="1029" t="s">
        <v>1225</v>
      </c>
      <c r="G239" s="1029" t="s">
        <v>1226</v>
      </c>
      <c r="H239" s="1029" t="s">
        <v>1227</v>
      </c>
      <c r="I239" s="1030" t="s">
        <v>1228</v>
      </c>
      <c r="J239" s="1031" t="s">
        <v>1229</v>
      </c>
    </row>
    <row r="240" spans="1:10" ht="24.75" x14ac:dyDescent="0.25">
      <c r="A240" s="1095" t="s">
        <v>2631</v>
      </c>
      <c r="B240" s="967" t="s">
        <v>2628</v>
      </c>
      <c r="C240" s="1058">
        <v>18275783195</v>
      </c>
      <c r="D240" s="968">
        <v>0.84</v>
      </c>
      <c r="E240" s="968">
        <v>0.11</v>
      </c>
      <c r="F240" s="960">
        <v>40718</v>
      </c>
      <c r="G240" s="960">
        <v>12066</v>
      </c>
      <c r="H240" s="960">
        <v>78611</v>
      </c>
      <c r="I240" s="969">
        <v>5.13</v>
      </c>
      <c r="J240" s="1023">
        <v>3.0710000000000002</v>
      </c>
    </row>
    <row r="241" spans="1:10" ht="15.75" customHeight="1" x14ac:dyDescent="0.25">
      <c r="A241" s="964"/>
      <c r="B241" s="1073" t="s">
        <v>1230</v>
      </c>
      <c r="C241" s="1037">
        <v>15320027026</v>
      </c>
      <c r="D241" s="1039">
        <v>0</v>
      </c>
      <c r="E241" s="1104">
        <v>0</v>
      </c>
      <c r="F241" s="1105">
        <v>0</v>
      </c>
      <c r="G241" s="1105">
        <v>0</v>
      </c>
      <c r="H241" s="1105">
        <v>0</v>
      </c>
      <c r="I241" s="1019">
        <v>0</v>
      </c>
      <c r="J241" s="700" t="s">
        <v>1231</v>
      </c>
    </row>
    <row r="242" spans="1:10" ht="15.75" customHeight="1" x14ac:dyDescent="0.25">
      <c r="A242" s="962"/>
      <c r="B242" s="1032" t="s">
        <v>1232</v>
      </c>
      <c r="C242" s="1061">
        <v>6239184565</v>
      </c>
      <c r="D242" s="1062">
        <v>0.97</v>
      </c>
      <c r="E242" s="1062">
        <v>0.03</v>
      </c>
      <c r="F242" s="1065">
        <v>27591</v>
      </c>
      <c r="G242" s="1065">
        <v>8232</v>
      </c>
      <c r="H242" s="1065">
        <v>37532</v>
      </c>
      <c r="I242" s="1063">
        <v>6.23</v>
      </c>
      <c r="J242" s="1046">
        <v>1.5</v>
      </c>
    </row>
    <row r="243" spans="1:10" ht="15.75" customHeight="1" x14ac:dyDescent="0.25">
      <c r="A243" s="964"/>
      <c r="B243" s="1038" t="s">
        <v>1233</v>
      </c>
      <c r="C243" s="1037">
        <v>2865944459</v>
      </c>
      <c r="D243" s="1039">
        <v>0.62</v>
      </c>
      <c r="E243" s="1039">
        <v>0.38</v>
      </c>
      <c r="F243" s="1040">
        <v>13117</v>
      </c>
      <c r="G243" s="1040">
        <v>3823</v>
      </c>
      <c r="H243" s="1040">
        <v>24458</v>
      </c>
      <c r="I243" s="1041">
        <v>13.66</v>
      </c>
      <c r="J243" s="700">
        <v>2.1</v>
      </c>
    </row>
    <row r="244" spans="1:10" ht="15.75" customHeight="1" x14ac:dyDescent="0.25">
      <c r="A244" s="962"/>
      <c r="B244" s="1044" t="s">
        <v>1234</v>
      </c>
      <c r="C244" s="1061">
        <v>7308535921</v>
      </c>
      <c r="D244" s="1062">
        <v>1</v>
      </c>
      <c r="E244" s="1062">
        <v>0</v>
      </c>
      <c r="F244" s="1063">
        <v>0</v>
      </c>
      <c r="G244" s="1063">
        <v>0</v>
      </c>
      <c r="H244" s="1065">
        <v>16605</v>
      </c>
      <c r="I244" s="1063">
        <v>2.27</v>
      </c>
      <c r="J244" s="1046">
        <v>4.5999999999999996</v>
      </c>
    </row>
    <row r="245" spans="1:10" ht="15.75" customHeight="1" x14ac:dyDescent="0.25">
      <c r="A245" s="964"/>
      <c r="B245" s="1038" t="s">
        <v>1235</v>
      </c>
      <c r="C245" s="1037">
        <v>286754434</v>
      </c>
      <c r="D245" s="1080">
        <v>0</v>
      </c>
      <c r="E245" s="1076">
        <v>1</v>
      </c>
      <c r="F245" s="1077">
        <v>0</v>
      </c>
      <c r="G245" s="1041">
        <v>0</v>
      </c>
      <c r="H245" s="1041">
        <v>0</v>
      </c>
      <c r="I245" s="1041">
        <v>0</v>
      </c>
      <c r="J245" s="700" t="s">
        <v>1236</v>
      </c>
    </row>
    <row r="246" spans="1:10" ht="15.75" customHeight="1" x14ac:dyDescent="0.25">
      <c r="A246" s="962"/>
      <c r="B246" s="1044" t="s">
        <v>1237</v>
      </c>
      <c r="C246" s="1061">
        <v>1575363816</v>
      </c>
      <c r="D246" s="1082" t="s">
        <v>1238</v>
      </c>
      <c r="E246" s="718" t="s">
        <v>1239</v>
      </c>
      <c r="F246" s="1107">
        <v>4</v>
      </c>
      <c r="G246" s="1108">
        <v>11</v>
      </c>
      <c r="H246" s="1108">
        <v>15</v>
      </c>
      <c r="I246" s="1063">
        <v>0</v>
      </c>
      <c r="J246" s="1109" t="s">
        <v>1240</v>
      </c>
    </row>
    <row r="247" spans="1:10" ht="15.75" customHeight="1" x14ac:dyDescent="0.25">
      <c r="A247" s="964"/>
      <c r="B247" s="1042" t="s">
        <v>1241</v>
      </c>
      <c r="C247" s="1075">
        <v>169406260</v>
      </c>
      <c r="D247" s="1059" t="s">
        <v>1242</v>
      </c>
      <c r="E247" s="1059" t="s">
        <v>1243</v>
      </c>
      <c r="F247" s="1106" t="s">
        <v>1244</v>
      </c>
      <c r="G247" s="1105" t="s">
        <v>1245</v>
      </c>
      <c r="H247" s="1105" t="s">
        <v>1246</v>
      </c>
      <c r="I247" s="1019" t="s">
        <v>1247</v>
      </c>
      <c r="J247" s="700" t="s">
        <v>1248</v>
      </c>
    </row>
    <row r="248" spans="1:10" ht="15.75" customHeight="1" x14ac:dyDescent="0.25">
      <c r="A248" s="1024"/>
      <c r="B248" s="1110" t="s">
        <v>1249</v>
      </c>
      <c r="C248" s="1111">
        <v>626870549</v>
      </c>
      <c r="D248" s="1112" t="s">
        <v>1250</v>
      </c>
      <c r="E248" s="1112" t="s">
        <v>1251</v>
      </c>
      <c r="F248" s="1113" t="s">
        <v>1252</v>
      </c>
      <c r="G248" s="1113" t="s">
        <v>1253</v>
      </c>
      <c r="H248" s="1113" t="s">
        <v>1254</v>
      </c>
      <c r="I248" s="1114" t="s">
        <v>1255</v>
      </c>
      <c r="J248" s="1109" t="s">
        <v>1256</v>
      </c>
    </row>
    <row r="249" spans="1:10" ht="15.75" customHeight="1" x14ac:dyDescent="0.25">
      <c r="A249" s="1092"/>
      <c r="B249" s="1092"/>
      <c r="C249" s="1092"/>
      <c r="D249" s="1092"/>
      <c r="E249" s="1092"/>
      <c r="F249" s="1092"/>
      <c r="G249" s="1092"/>
      <c r="H249" s="1092"/>
      <c r="I249" s="1092"/>
      <c r="J249" s="1092"/>
    </row>
    <row r="250" spans="1:10" ht="35.25" customHeight="1" x14ac:dyDescent="0.25">
      <c r="A250" s="652" t="s">
        <v>343</v>
      </c>
      <c r="B250" s="652"/>
      <c r="C250" s="652"/>
      <c r="D250" s="652"/>
      <c r="E250" s="652"/>
      <c r="F250" s="652"/>
      <c r="G250" s="652"/>
      <c r="H250" s="652"/>
      <c r="I250" s="652"/>
      <c r="J250" s="652"/>
    </row>
    <row r="251" spans="1:10" ht="66.75" customHeight="1" x14ac:dyDescent="0.25">
      <c r="A251" s="1495" t="s">
        <v>1257</v>
      </c>
      <c r="B251" s="1496"/>
      <c r="C251" s="1096" t="s">
        <v>1258</v>
      </c>
      <c r="D251" s="1096" t="s">
        <v>1259</v>
      </c>
      <c r="E251" s="1096" t="s">
        <v>1260</v>
      </c>
      <c r="F251" s="1096" t="s">
        <v>344</v>
      </c>
      <c r="G251" s="1096" t="s">
        <v>345</v>
      </c>
      <c r="H251" s="1096" t="s">
        <v>346</v>
      </c>
      <c r="I251" s="1097" t="s">
        <v>1261</v>
      </c>
      <c r="J251" s="1098" t="s">
        <v>1262</v>
      </c>
    </row>
    <row r="252" spans="1:10" ht="24.75" x14ac:dyDescent="0.25">
      <c r="A252" s="976" t="s">
        <v>1263</v>
      </c>
      <c r="B252" s="977" t="s">
        <v>1264</v>
      </c>
      <c r="C252" s="1099">
        <v>21513158294</v>
      </c>
      <c r="D252" s="973">
        <v>0.8</v>
      </c>
      <c r="E252" s="973">
        <v>0.2</v>
      </c>
      <c r="F252" s="959">
        <v>14156</v>
      </c>
      <c r="G252" s="959">
        <v>2825</v>
      </c>
      <c r="H252" s="959">
        <v>103993</v>
      </c>
      <c r="I252" s="979">
        <v>6</v>
      </c>
      <c r="J252" s="1093">
        <v>3.5</v>
      </c>
    </row>
    <row r="253" spans="1:10" ht="15.75" customHeight="1" x14ac:dyDescent="0.25">
      <c r="A253" s="1094"/>
      <c r="B253" s="1036" t="s">
        <v>1265</v>
      </c>
      <c r="C253" s="1037">
        <v>17269990342</v>
      </c>
      <c r="D253" s="1105" t="s">
        <v>1266</v>
      </c>
      <c r="E253" s="1105" t="s">
        <v>1267</v>
      </c>
      <c r="F253" s="1019" t="s">
        <v>1268</v>
      </c>
      <c r="G253" s="1019" t="s">
        <v>1269</v>
      </c>
      <c r="H253" s="1019" t="s">
        <v>1270</v>
      </c>
      <c r="I253" s="1019" t="s">
        <v>1271</v>
      </c>
      <c r="J253" s="1020" t="s">
        <v>1272</v>
      </c>
    </row>
    <row r="254" spans="1:10" ht="15.75" customHeight="1" x14ac:dyDescent="0.25">
      <c r="A254" s="1094"/>
      <c r="B254" s="1032" t="s">
        <v>1273</v>
      </c>
      <c r="C254" s="1033">
        <v>1495797755</v>
      </c>
      <c r="D254" s="1034">
        <v>0.97</v>
      </c>
      <c r="E254" s="1034">
        <v>0.03</v>
      </c>
      <c r="F254" s="1035">
        <v>12474</v>
      </c>
      <c r="G254" s="1035">
        <v>2198</v>
      </c>
      <c r="H254" s="1035">
        <v>15303</v>
      </c>
      <c r="I254" s="1045">
        <v>10.5</v>
      </c>
      <c r="J254" s="1046">
        <v>1.5</v>
      </c>
    </row>
    <row r="255" spans="1:10" ht="15.75" customHeight="1" x14ac:dyDescent="0.25">
      <c r="A255" s="957"/>
      <c r="B255" s="1038" t="s">
        <v>1274</v>
      </c>
      <c r="C255" s="1037">
        <v>262729061</v>
      </c>
      <c r="D255" s="1039">
        <v>0.59</v>
      </c>
      <c r="E255" s="1039">
        <v>0.41</v>
      </c>
      <c r="F255" s="1040">
        <v>1680</v>
      </c>
      <c r="G255" s="1041">
        <v>624</v>
      </c>
      <c r="H255" s="1040">
        <v>2652</v>
      </c>
      <c r="I255" s="1041">
        <v>17.2</v>
      </c>
      <c r="J255" s="700">
        <v>2.7</v>
      </c>
    </row>
    <row r="256" spans="1:10" ht="15.75" customHeight="1" x14ac:dyDescent="0.25">
      <c r="A256" s="1094"/>
      <c r="B256" s="1044" t="s">
        <v>1275</v>
      </c>
      <c r="C256" s="1033">
        <v>9130670737</v>
      </c>
      <c r="D256" s="1034">
        <v>1</v>
      </c>
      <c r="E256" s="1034">
        <v>0</v>
      </c>
      <c r="F256" s="1045" t="s">
        <v>1276</v>
      </c>
      <c r="G256" s="1045" t="s">
        <v>1277</v>
      </c>
      <c r="H256" s="1035">
        <v>26394</v>
      </c>
      <c r="I256" s="1045">
        <v>2.9</v>
      </c>
      <c r="J256" s="1046">
        <v>4.4000000000000004</v>
      </c>
    </row>
    <row r="257" spans="1:10" ht="15.75" customHeight="1" x14ac:dyDescent="0.25">
      <c r="A257" s="957"/>
      <c r="B257" s="1038" t="s">
        <v>1278</v>
      </c>
      <c r="C257" s="1037">
        <v>386480388</v>
      </c>
      <c r="D257" s="1039">
        <v>0</v>
      </c>
      <c r="E257" s="1039">
        <v>1</v>
      </c>
      <c r="F257" s="1041">
        <v>0</v>
      </c>
      <c r="G257" s="1041">
        <v>0</v>
      </c>
      <c r="H257" s="1041">
        <v>0</v>
      </c>
      <c r="I257" s="1041">
        <v>0</v>
      </c>
      <c r="J257" s="1020" t="s">
        <v>1279</v>
      </c>
    </row>
    <row r="258" spans="1:10" ht="15.75" customHeight="1" x14ac:dyDescent="0.25">
      <c r="A258" s="1094"/>
      <c r="B258" s="1044" t="s">
        <v>1280</v>
      </c>
      <c r="C258" s="1047">
        <v>1715138204</v>
      </c>
      <c r="D258" s="1048" t="s">
        <v>1281</v>
      </c>
      <c r="E258" s="1048" t="s">
        <v>1282</v>
      </c>
      <c r="F258" s="1049">
        <v>20</v>
      </c>
      <c r="G258" s="1045">
        <v>3</v>
      </c>
      <c r="H258" s="1045">
        <v>22</v>
      </c>
      <c r="I258" s="1045" t="s">
        <v>1283</v>
      </c>
      <c r="J258" s="1050" t="s">
        <v>1284</v>
      </c>
    </row>
    <row r="259" spans="1:10" ht="15.75" customHeight="1" x14ac:dyDescent="0.25">
      <c r="A259" s="957"/>
      <c r="B259" s="1042" t="s">
        <v>1285</v>
      </c>
      <c r="C259" s="1043">
        <v>16575660</v>
      </c>
      <c r="D259" s="1100" t="s">
        <v>1286</v>
      </c>
      <c r="E259" s="1100" t="s">
        <v>1287</v>
      </c>
      <c r="F259" s="962" t="s">
        <v>1288</v>
      </c>
      <c r="G259" s="962" t="s">
        <v>1289</v>
      </c>
      <c r="H259" s="962" t="s">
        <v>1290</v>
      </c>
      <c r="I259" s="963" t="s">
        <v>1291</v>
      </c>
      <c r="J259" s="1020" t="s">
        <v>1292</v>
      </c>
    </row>
    <row r="260" spans="1:10" ht="15.75" customHeight="1" x14ac:dyDescent="0.25">
      <c r="A260" s="1094"/>
      <c r="B260" s="1051" t="s">
        <v>1293</v>
      </c>
      <c r="C260" s="1033">
        <v>636937131</v>
      </c>
      <c r="D260" s="1116" t="s">
        <v>1294</v>
      </c>
      <c r="E260" s="1116" t="s">
        <v>1295</v>
      </c>
      <c r="F260" s="1053" t="s">
        <v>1296</v>
      </c>
      <c r="G260" s="1053" t="s">
        <v>1297</v>
      </c>
      <c r="H260" s="1053" t="s">
        <v>1298</v>
      </c>
      <c r="I260" s="1054" t="s">
        <v>1299</v>
      </c>
      <c r="J260" s="1055" t="s">
        <v>1300</v>
      </c>
    </row>
    <row r="261" spans="1:10" ht="15.75" customHeight="1" x14ac:dyDescent="0.25">
      <c r="A261" s="1026"/>
      <c r="B261" s="1027"/>
      <c r="C261" s="1026" t="s">
        <v>1301</v>
      </c>
      <c r="D261" s="1026" t="s">
        <v>1302</v>
      </c>
      <c r="E261" s="1026" t="s">
        <v>1303</v>
      </c>
      <c r="F261" s="1026" t="s">
        <v>1304</v>
      </c>
      <c r="G261" s="1026" t="s">
        <v>1305</v>
      </c>
      <c r="H261" s="1026" t="s">
        <v>1306</v>
      </c>
      <c r="I261" s="1026" t="s">
        <v>1307</v>
      </c>
      <c r="J261" s="1028" t="s">
        <v>1308</v>
      </c>
    </row>
    <row r="262" spans="1:10" ht="24.75" x14ac:dyDescent="0.25">
      <c r="A262" s="1095" t="s">
        <v>1309</v>
      </c>
      <c r="B262" s="967" t="s">
        <v>1310</v>
      </c>
      <c r="C262" s="1058">
        <v>9908332827</v>
      </c>
      <c r="D262" s="968">
        <v>0.84</v>
      </c>
      <c r="E262" s="968">
        <v>0.16</v>
      </c>
      <c r="F262" s="969">
        <v>20</v>
      </c>
      <c r="G262" s="969">
        <v>4</v>
      </c>
      <c r="H262" s="960">
        <v>24354</v>
      </c>
      <c r="I262" s="978">
        <v>2.9</v>
      </c>
      <c r="J262" s="1021">
        <v>4.3680000000000003</v>
      </c>
    </row>
    <row r="263" spans="1:10" ht="15.75" customHeight="1" x14ac:dyDescent="0.25">
      <c r="A263" s="964"/>
      <c r="B263" s="1073" t="s">
        <v>1311</v>
      </c>
      <c r="C263" s="1074">
        <v>8291232833</v>
      </c>
      <c r="D263" s="964" t="s">
        <v>1312</v>
      </c>
      <c r="E263" s="964" t="s">
        <v>1313</v>
      </c>
      <c r="F263" s="964" t="s">
        <v>1314</v>
      </c>
      <c r="G263" s="964" t="s">
        <v>1315</v>
      </c>
      <c r="H263" s="964" t="s">
        <v>1316</v>
      </c>
      <c r="I263" s="971" t="s">
        <v>1317</v>
      </c>
      <c r="J263" s="1022" t="s">
        <v>1318</v>
      </c>
    </row>
    <row r="264" spans="1:10" ht="15.75" customHeight="1" x14ac:dyDescent="0.25">
      <c r="A264" s="962"/>
      <c r="B264" s="1032" t="s">
        <v>1319</v>
      </c>
      <c r="C264" s="1061">
        <v>39879679</v>
      </c>
      <c r="D264" s="1062">
        <v>7.0000000000000007E-2</v>
      </c>
      <c r="E264" s="1062">
        <v>0.93</v>
      </c>
      <c r="F264" s="1063">
        <v>14</v>
      </c>
      <c r="G264" s="1063">
        <v>3</v>
      </c>
      <c r="H264" s="1063">
        <v>18</v>
      </c>
      <c r="I264" s="1101">
        <v>6.9</v>
      </c>
      <c r="J264" s="1064">
        <v>1.6</v>
      </c>
    </row>
    <row r="265" spans="1:10" ht="15.75" customHeight="1" x14ac:dyDescent="0.25">
      <c r="A265" s="964"/>
      <c r="B265" s="1038" t="s">
        <v>1320</v>
      </c>
      <c r="C265" s="1037">
        <v>534140</v>
      </c>
      <c r="D265" s="1039">
        <v>0.68</v>
      </c>
      <c r="E265" s="1039">
        <v>0.32</v>
      </c>
      <c r="F265" s="1041">
        <v>6</v>
      </c>
      <c r="G265" s="1041">
        <v>1</v>
      </c>
      <c r="H265" s="1041">
        <v>8</v>
      </c>
      <c r="I265" s="1103">
        <v>23.5</v>
      </c>
      <c r="J265" s="702">
        <v>2.2000000000000002</v>
      </c>
    </row>
    <row r="266" spans="1:10" ht="15.75" customHeight="1" x14ac:dyDescent="0.25">
      <c r="A266" s="962"/>
      <c r="B266" s="1044" t="s">
        <v>1321</v>
      </c>
      <c r="C266" s="1061">
        <v>8288216331</v>
      </c>
      <c r="D266" s="1062">
        <v>1</v>
      </c>
      <c r="E266" s="1062">
        <v>0</v>
      </c>
      <c r="F266" s="1063" t="s">
        <v>1322</v>
      </c>
      <c r="G266" s="1063" t="s">
        <v>1323</v>
      </c>
      <c r="H266" s="1065">
        <v>24327</v>
      </c>
      <c r="I266" s="1101">
        <v>2.9</v>
      </c>
      <c r="J266" s="1064">
        <v>4.4000000000000004</v>
      </c>
    </row>
    <row r="267" spans="1:10" ht="15.75" customHeight="1" x14ac:dyDescent="0.25">
      <c r="A267" s="964"/>
      <c r="B267" s="1038" t="s">
        <v>1324</v>
      </c>
      <c r="C267" s="1075">
        <v>346065014</v>
      </c>
      <c r="D267" s="1076">
        <v>0</v>
      </c>
      <c r="E267" s="1076">
        <v>1</v>
      </c>
      <c r="F267" s="1077">
        <v>0</v>
      </c>
      <c r="G267" s="1041">
        <v>0</v>
      </c>
      <c r="H267" s="1041">
        <v>0</v>
      </c>
      <c r="I267" s="1103">
        <v>0</v>
      </c>
      <c r="J267" s="1022" t="s">
        <v>1325</v>
      </c>
    </row>
    <row r="268" spans="1:10" ht="15.75" customHeight="1" x14ac:dyDescent="0.25">
      <c r="A268" s="962"/>
      <c r="B268" s="1044" t="s">
        <v>1326</v>
      </c>
      <c r="C268" s="1066">
        <v>1233637663</v>
      </c>
      <c r="D268" s="718" t="s">
        <v>1327</v>
      </c>
      <c r="E268" s="718" t="s">
        <v>1328</v>
      </c>
      <c r="F268" s="1067">
        <v>0</v>
      </c>
      <c r="G268" s="1068">
        <v>0</v>
      </c>
      <c r="H268" s="1068">
        <v>0</v>
      </c>
      <c r="I268" s="1102" t="s">
        <v>1329</v>
      </c>
      <c r="J268" s="1069" t="s">
        <v>1330</v>
      </c>
    </row>
    <row r="269" spans="1:10" ht="15.75" customHeight="1" x14ac:dyDescent="0.25">
      <c r="A269" s="964"/>
      <c r="B269" s="1042" t="s">
        <v>1331</v>
      </c>
      <c r="C269" s="1078">
        <v>11667</v>
      </c>
      <c r="D269" s="1059" t="s">
        <v>1332</v>
      </c>
      <c r="E269" s="1059" t="s">
        <v>1333</v>
      </c>
      <c r="F269" s="975" t="s">
        <v>1334</v>
      </c>
      <c r="G269" s="964" t="s">
        <v>1335</v>
      </c>
      <c r="H269" s="964" t="s">
        <v>1336</v>
      </c>
      <c r="I269" s="971" t="s">
        <v>1337</v>
      </c>
      <c r="J269" s="1022" t="s">
        <v>1338</v>
      </c>
    </row>
    <row r="270" spans="1:10" ht="15.75" customHeight="1" x14ac:dyDescent="0.25">
      <c r="A270" s="962"/>
      <c r="B270" s="1051" t="s">
        <v>1339</v>
      </c>
      <c r="C270" s="1070">
        <v>435880324</v>
      </c>
      <c r="D270" s="1084" t="s">
        <v>1340</v>
      </c>
      <c r="E270" s="1084" t="s">
        <v>1341</v>
      </c>
      <c r="F270" s="1068" t="s">
        <v>1342</v>
      </c>
      <c r="G270" s="1068" t="s">
        <v>1343</v>
      </c>
      <c r="H270" s="1068" t="s">
        <v>1344</v>
      </c>
      <c r="I270" s="1102" t="s">
        <v>1345</v>
      </c>
      <c r="J270" s="1072" t="s">
        <v>1346</v>
      </c>
    </row>
    <row r="271" spans="1:10" ht="15.75" customHeight="1" x14ac:dyDescent="0.25">
      <c r="A271" s="1029"/>
      <c r="B271" s="1030"/>
      <c r="C271" s="1029" t="s">
        <v>1347</v>
      </c>
      <c r="D271" s="1029" t="s">
        <v>1348</v>
      </c>
      <c r="E271" s="1029" t="s">
        <v>1349</v>
      </c>
      <c r="F271" s="1029" t="s">
        <v>1350</v>
      </c>
      <c r="G271" s="1029" t="s">
        <v>1351</v>
      </c>
      <c r="H271" s="1029" t="s">
        <v>1352</v>
      </c>
      <c r="I271" s="1027" t="s">
        <v>1353</v>
      </c>
      <c r="J271" s="1028" t="s">
        <v>1354</v>
      </c>
    </row>
    <row r="272" spans="1:10" ht="24.75" customHeight="1" x14ac:dyDescent="0.25">
      <c r="A272" s="1095" t="s">
        <v>2630</v>
      </c>
      <c r="B272" s="967" t="s">
        <v>2629</v>
      </c>
      <c r="C272" s="1058">
        <v>8522342150</v>
      </c>
      <c r="D272" s="968">
        <v>0.76</v>
      </c>
      <c r="E272" s="968">
        <v>0.24</v>
      </c>
      <c r="F272" s="969">
        <v>0</v>
      </c>
      <c r="G272" s="969">
        <v>0</v>
      </c>
      <c r="H272" s="960">
        <v>59621</v>
      </c>
      <c r="I272" s="969">
        <v>9.1</v>
      </c>
      <c r="J272" s="1115" t="s">
        <v>1355</v>
      </c>
    </row>
    <row r="273" spans="1:10" x14ac:dyDescent="0.25">
      <c r="A273" s="964"/>
      <c r="B273" s="1073" t="s">
        <v>1356</v>
      </c>
      <c r="C273" s="1074">
        <v>6516374193</v>
      </c>
      <c r="D273" s="964" t="s">
        <v>1357</v>
      </c>
      <c r="E273" s="964" t="s">
        <v>1358</v>
      </c>
      <c r="F273" s="964" t="s">
        <v>1359</v>
      </c>
      <c r="G273" s="964" t="s">
        <v>1360</v>
      </c>
      <c r="H273" s="964" t="s">
        <v>1361</v>
      </c>
      <c r="I273" s="965" t="s">
        <v>1362</v>
      </c>
      <c r="J273" s="1124" t="s">
        <v>1363</v>
      </c>
    </row>
    <row r="274" spans="1:10" ht="15.75" customHeight="1" x14ac:dyDescent="0.25">
      <c r="A274" s="962"/>
      <c r="B274" s="1032" t="s">
        <v>1364</v>
      </c>
      <c r="C274" s="1126" t="s">
        <v>347</v>
      </c>
      <c r="D274" s="1127"/>
      <c r="E274" s="1127"/>
      <c r="F274" s="1128"/>
      <c r="G274" s="1128"/>
      <c r="H274" s="1128"/>
      <c r="I274" s="1128"/>
      <c r="J274" s="1129"/>
    </row>
    <row r="275" spans="1:10" ht="15.75" customHeight="1" x14ac:dyDescent="0.25">
      <c r="A275" s="964"/>
      <c r="B275" s="1038" t="s">
        <v>1365</v>
      </c>
      <c r="C275" s="1117" t="s">
        <v>1366</v>
      </c>
      <c r="D275" s="1118"/>
      <c r="E275" s="1118"/>
      <c r="F275" s="1119"/>
      <c r="G275" s="1119"/>
      <c r="H275" s="1119"/>
      <c r="I275" s="1119"/>
      <c r="J275" s="1125"/>
    </row>
    <row r="276" spans="1:10" ht="15.75" customHeight="1" x14ac:dyDescent="0.25">
      <c r="A276" s="962"/>
      <c r="B276" s="1044" t="s">
        <v>1367</v>
      </c>
      <c r="C276" s="1126" t="s">
        <v>1368</v>
      </c>
      <c r="D276" s="1127"/>
      <c r="E276" s="1127"/>
      <c r="F276" s="1128"/>
      <c r="G276" s="1128"/>
      <c r="H276" s="1128"/>
      <c r="I276" s="1128"/>
      <c r="J276" s="1130"/>
    </row>
    <row r="277" spans="1:10" ht="15.75" customHeight="1" x14ac:dyDescent="0.25">
      <c r="A277" s="964"/>
      <c r="B277" s="1038" t="s">
        <v>1369</v>
      </c>
      <c r="C277" s="1117" t="s">
        <v>1370</v>
      </c>
      <c r="D277" s="1120"/>
      <c r="E277" s="1121"/>
      <c r="F277" s="1122"/>
      <c r="G277" s="1119"/>
      <c r="H277" s="1119"/>
      <c r="I277" s="1119"/>
      <c r="J277" s="1020" t="s">
        <v>1371</v>
      </c>
    </row>
    <row r="278" spans="1:10" ht="15.75" customHeight="1" x14ac:dyDescent="0.25">
      <c r="A278" s="962"/>
      <c r="B278" s="1044" t="s">
        <v>1372</v>
      </c>
      <c r="C278" s="1126" t="s">
        <v>1373</v>
      </c>
      <c r="D278" s="1131"/>
      <c r="E278" s="1132"/>
      <c r="F278" s="1067"/>
      <c r="G278" s="1068"/>
      <c r="H278" s="1068"/>
      <c r="I278" s="1044"/>
      <c r="J278" s="1050" t="s">
        <v>1374</v>
      </c>
    </row>
    <row r="279" spans="1:10" ht="15.75" customHeight="1" x14ac:dyDescent="0.25">
      <c r="A279" s="964"/>
      <c r="B279" s="1042" t="s">
        <v>1375</v>
      </c>
      <c r="C279" s="1123" t="s">
        <v>1376</v>
      </c>
      <c r="D279" s="974" t="s">
        <v>1377</v>
      </c>
      <c r="E279" s="974" t="s">
        <v>1378</v>
      </c>
      <c r="F279" s="975" t="s">
        <v>1379</v>
      </c>
      <c r="G279" s="964" t="s">
        <v>1380</v>
      </c>
      <c r="H279" s="964" t="s">
        <v>1381</v>
      </c>
      <c r="I279" s="965" t="s">
        <v>1382</v>
      </c>
      <c r="J279" s="1020" t="s">
        <v>1383</v>
      </c>
    </row>
    <row r="280" spans="1:10" ht="15.75" customHeight="1" x14ac:dyDescent="0.25">
      <c r="A280" s="962"/>
      <c r="B280" s="1051" t="s">
        <v>1384</v>
      </c>
      <c r="C280" s="1071" t="s">
        <v>1385</v>
      </c>
      <c r="D280" s="1071" t="s">
        <v>1386</v>
      </c>
      <c r="E280" s="1071" t="s">
        <v>1387</v>
      </c>
      <c r="F280" s="1068" t="s">
        <v>1388</v>
      </c>
      <c r="G280" s="1068" t="s">
        <v>1389</v>
      </c>
      <c r="H280" s="1068" t="s">
        <v>1390</v>
      </c>
      <c r="I280" s="1044" t="s">
        <v>1391</v>
      </c>
      <c r="J280" s="1055" t="s">
        <v>1392</v>
      </c>
    </row>
    <row r="281" spans="1:10" ht="15.75" customHeight="1" x14ac:dyDescent="0.25">
      <c r="A281" s="1029"/>
      <c r="B281" s="1030"/>
      <c r="C281" s="1029" t="s">
        <v>1393</v>
      </c>
      <c r="D281" s="1029" t="s">
        <v>1394</v>
      </c>
      <c r="E281" s="1029" t="s">
        <v>1395</v>
      </c>
      <c r="F281" s="1029" t="s">
        <v>1396</v>
      </c>
      <c r="G281" s="1029" t="s">
        <v>1397</v>
      </c>
      <c r="H281" s="1029" t="s">
        <v>1398</v>
      </c>
      <c r="I281" s="1030" t="s">
        <v>1399</v>
      </c>
      <c r="J281" s="1031" t="s">
        <v>1400</v>
      </c>
    </row>
    <row r="282" spans="1:10" ht="24.75" x14ac:dyDescent="0.25">
      <c r="A282" s="1095" t="s">
        <v>2631</v>
      </c>
      <c r="B282" s="967" t="s">
        <v>2628</v>
      </c>
      <c r="C282" s="1058">
        <v>3082483318</v>
      </c>
      <c r="D282" s="968">
        <v>0.8</v>
      </c>
      <c r="E282" s="968">
        <v>0.2</v>
      </c>
      <c r="F282" s="960">
        <v>14136</v>
      </c>
      <c r="G282" s="960">
        <v>2821</v>
      </c>
      <c r="H282" s="960">
        <v>20018</v>
      </c>
      <c r="I282" s="969">
        <v>8.1</v>
      </c>
      <c r="J282" s="1023">
        <v>2.7</v>
      </c>
    </row>
    <row r="283" spans="1:10" ht="15.75" customHeight="1" x14ac:dyDescent="0.25">
      <c r="A283" s="964"/>
      <c r="B283" s="1073" t="s">
        <v>1401</v>
      </c>
      <c r="C283" s="1074">
        <v>2462383316</v>
      </c>
      <c r="D283" s="964" t="s">
        <v>1402</v>
      </c>
      <c r="E283" s="964" t="s">
        <v>1403</v>
      </c>
      <c r="F283" s="964" t="s">
        <v>1404</v>
      </c>
      <c r="G283" s="964" t="s">
        <v>1405</v>
      </c>
      <c r="H283" s="964" t="s">
        <v>1406</v>
      </c>
      <c r="I283" s="965" t="s">
        <v>1407</v>
      </c>
      <c r="J283" s="1020" t="s">
        <v>1408</v>
      </c>
    </row>
    <row r="284" spans="1:10" ht="15.75" customHeight="1" x14ac:dyDescent="0.25">
      <c r="A284" s="962"/>
      <c r="B284" s="1032" t="s">
        <v>1409</v>
      </c>
      <c r="C284" s="1061">
        <v>1455918076</v>
      </c>
      <c r="D284" s="1062">
        <v>0.99</v>
      </c>
      <c r="E284" s="1062">
        <v>0.01</v>
      </c>
      <c r="F284" s="1065">
        <v>12459</v>
      </c>
      <c r="G284" s="1065">
        <v>2195</v>
      </c>
      <c r="H284" s="1065">
        <v>15285</v>
      </c>
      <c r="I284" s="1063">
        <v>10.6</v>
      </c>
      <c r="J284" s="1046">
        <v>1.5</v>
      </c>
    </row>
    <row r="285" spans="1:10" ht="15.75" customHeight="1" x14ac:dyDescent="0.25">
      <c r="A285" s="964"/>
      <c r="B285" s="1038" t="s">
        <v>1410</v>
      </c>
      <c r="C285" s="1037">
        <v>262194921</v>
      </c>
      <c r="D285" s="1039">
        <v>0.59</v>
      </c>
      <c r="E285" s="1039">
        <v>0.41</v>
      </c>
      <c r="F285" s="1040">
        <v>1674</v>
      </c>
      <c r="G285" s="1041">
        <v>623</v>
      </c>
      <c r="H285" s="1040">
        <v>2643</v>
      </c>
      <c r="I285" s="1041">
        <v>17.100000000000001</v>
      </c>
      <c r="J285" s="700">
        <v>2.7</v>
      </c>
    </row>
    <row r="286" spans="1:10" ht="15.75" customHeight="1" x14ac:dyDescent="0.25">
      <c r="A286" s="962"/>
      <c r="B286" s="1044" t="s">
        <v>1411</v>
      </c>
      <c r="C286" s="1061">
        <v>842454407</v>
      </c>
      <c r="D286" s="1062">
        <v>1</v>
      </c>
      <c r="E286" s="1062">
        <v>0</v>
      </c>
      <c r="F286" s="1063" t="s">
        <v>1412</v>
      </c>
      <c r="G286" s="1063" t="s">
        <v>1413</v>
      </c>
      <c r="H286" s="1065">
        <v>2067</v>
      </c>
      <c r="I286" s="1063">
        <v>2.5</v>
      </c>
      <c r="J286" s="1046">
        <v>4.7</v>
      </c>
    </row>
    <row r="287" spans="1:10" ht="15.75" customHeight="1" x14ac:dyDescent="0.25">
      <c r="A287" s="964"/>
      <c r="B287" s="1038" t="s">
        <v>1414</v>
      </c>
      <c r="C287" s="1037">
        <v>40415374</v>
      </c>
      <c r="D287" s="1080">
        <v>0</v>
      </c>
      <c r="E287" s="1076">
        <v>1</v>
      </c>
      <c r="F287" s="1077">
        <v>0</v>
      </c>
      <c r="G287" s="1041">
        <v>0</v>
      </c>
      <c r="H287" s="1041">
        <v>0</v>
      </c>
      <c r="I287" s="1041">
        <v>0</v>
      </c>
      <c r="J287" s="1020" t="s">
        <v>1415</v>
      </c>
    </row>
    <row r="288" spans="1:10" ht="15.75" customHeight="1" x14ac:dyDescent="0.25">
      <c r="A288" s="962"/>
      <c r="B288" s="1044" t="s">
        <v>1416</v>
      </c>
      <c r="C288" s="1061">
        <v>481500541</v>
      </c>
      <c r="D288" s="1082" t="s">
        <v>1417</v>
      </c>
      <c r="E288" s="718" t="s">
        <v>1418</v>
      </c>
      <c r="F288" s="1067">
        <v>20</v>
      </c>
      <c r="G288" s="1068">
        <v>3</v>
      </c>
      <c r="H288" s="1068">
        <v>22</v>
      </c>
      <c r="I288" s="1044" t="s">
        <v>1419</v>
      </c>
      <c r="J288" s="1050" t="s">
        <v>1420</v>
      </c>
    </row>
    <row r="289" spans="1:10" ht="15.75" customHeight="1" x14ac:dyDescent="0.25">
      <c r="A289" s="964"/>
      <c r="B289" s="1042" t="s">
        <v>1421</v>
      </c>
      <c r="C289" s="1075">
        <v>16563993</v>
      </c>
      <c r="D289" s="1059" t="s">
        <v>1422</v>
      </c>
      <c r="E289" s="1059" t="s">
        <v>1423</v>
      </c>
      <c r="F289" s="975" t="s">
        <v>1424</v>
      </c>
      <c r="G289" s="964" t="s">
        <v>1425</v>
      </c>
      <c r="H289" s="964" t="s">
        <v>1426</v>
      </c>
      <c r="I289" s="965" t="s">
        <v>1427</v>
      </c>
      <c r="J289" s="1020" t="s">
        <v>1428</v>
      </c>
    </row>
    <row r="290" spans="1:10" ht="15.75" customHeight="1" x14ac:dyDescent="0.25">
      <c r="A290" s="1024"/>
      <c r="B290" s="1110" t="s">
        <v>1429</v>
      </c>
      <c r="C290" s="1111">
        <v>201056807</v>
      </c>
      <c r="D290" s="1112" t="s">
        <v>1430</v>
      </c>
      <c r="E290" s="1112" t="s">
        <v>1431</v>
      </c>
      <c r="F290" s="1090" t="s">
        <v>1432</v>
      </c>
      <c r="G290" s="1090" t="s">
        <v>1433</v>
      </c>
      <c r="H290" s="1090" t="s">
        <v>1434</v>
      </c>
      <c r="I290" s="1133" t="s">
        <v>1435</v>
      </c>
      <c r="J290" s="1050" t="s">
        <v>1436</v>
      </c>
    </row>
    <row r="291" spans="1:10" ht="15.75" customHeight="1" x14ac:dyDescent="0.25">
      <c r="A291" s="1092"/>
      <c r="B291" s="1092"/>
      <c r="C291" s="1092"/>
      <c r="D291" s="1092"/>
      <c r="E291" s="1092"/>
      <c r="F291" s="1092"/>
      <c r="G291" s="1092"/>
      <c r="H291" s="1092"/>
      <c r="I291" s="1092"/>
      <c r="J291" s="1092"/>
    </row>
    <row r="292" spans="1:10" ht="409.5" customHeight="1" x14ac:dyDescent="0.25">
      <c r="A292" s="1484" t="s">
        <v>2632</v>
      </c>
      <c r="B292" s="1484"/>
      <c r="C292" s="1484"/>
      <c r="D292" s="1484"/>
      <c r="E292" s="1484"/>
      <c r="F292" s="1484"/>
      <c r="G292" s="1484"/>
      <c r="H292" s="1484"/>
      <c r="I292" s="1484"/>
      <c r="J292" s="1484"/>
    </row>
    <row r="293" spans="1:10" ht="15" customHeight="1" x14ac:dyDescent="0.25">
      <c r="A293" s="1507"/>
      <c r="B293" s="1507"/>
      <c r="C293" s="1507"/>
      <c r="D293" s="1507"/>
      <c r="E293" s="1507"/>
      <c r="F293" s="1507"/>
      <c r="G293" s="1507"/>
      <c r="H293" s="1507"/>
      <c r="I293" s="1507"/>
      <c r="J293" s="1507"/>
    </row>
    <row r="294" spans="1:10" x14ac:dyDescent="0.25">
      <c r="A294" s="99"/>
      <c r="B294" s="99"/>
      <c r="C294" s="99"/>
      <c r="D294" s="99"/>
      <c r="E294" s="99"/>
      <c r="F294" s="99"/>
      <c r="G294" s="99"/>
      <c r="H294" s="99"/>
      <c r="I294" s="99"/>
      <c r="J294" s="99"/>
    </row>
    <row r="295" spans="1:10" ht="43.5" customHeight="1" x14ac:dyDescent="0.25">
      <c r="A295" s="1508" t="s">
        <v>348</v>
      </c>
      <c r="B295" s="1509"/>
      <c r="C295" s="1509"/>
      <c r="D295" s="99"/>
      <c r="E295" s="99"/>
      <c r="F295" s="99"/>
      <c r="G295" s="99"/>
      <c r="H295" s="99"/>
      <c r="I295" s="99"/>
      <c r="J295" s="99"/>
    </row>
    <row r="296" spans="1:10" x14ac:dyDescent="0.25">
      <c r="A296" s="1134" t="s">
        <v>1437</v>
      </c>
      <c r="B296" s="1142" t="s">
        <v>1438</v>
      </c>
      <c r="C296" s="1142">
        <v>2022</v>
      </c>
      <c r="D296" s="99"/>
      <c r="E296" s="99"/>
      <c r="F296" s="99"/>
      <c r="G296" s="99"/>
      <c r="H296" s="99"/>
      <c r="I296" s="99"/>
      <c r="J296" s="99"/>
    </row>
    <row r="297" spans="1:10" x14ac:dyDescent="0.25">
      <c r="A297" s="1135" t="s">
        <v>349</v>
      </c>
      <c r="B297" s="1135" t="s">
        <v>1439</v>
      </c>
      <c r="C297" s="1136" t="s">
        <v>350</v>
      </c>
      <c r="D297" s="99"/>
      <c r="E297" s="99"/>
      <c r="F297" s="99"/>
      <c r="G297" s="99"/>
      <c r="H297" s="99"/>
      <c r="I297" s="99"/>
      <c r="J297" s="99"/>
    </row>
    <row r="298" spans="1:10" x14ac:dyDescent="0.25">
      <c r="A298" s="1137" t="s">
        <v>1440</v>
      </c>
      <c r="B298" s="1138" t="s">
        <v>1441</v>
      </c>
      <c r="C298" s="1139" t="s">
        <v>1442</v>
      </c>
      <c r="D298" s="99"/>
      <c r="E298" s="99"/>
      <c r="F298" s="99"/>
      <c r="G298" s="99"/>
      <c r="H298" s="99"/>
      <c r="I298" s="99"/>
      <c r="J298" s="99"/>
    </row>
    <row r="299" spans="1:10" x14ac:dyDescent="0.25">
      <c r="A299" s="1137" t="s">
        <v>1443</v>
      </c>
      <c r="B299" s="1138" t="s">
        <v>1444</v>
      </c>
      <c r="C299" s="1154">
        <v>0</v>
      </c>
      <c r="D299" s="99"/>
      <c r="E299" s="99"/>
      <c r="F299" s="99"/>
      <c r="G299" s="99"/>
      <c r="H299" s="99"/>
      <c r="I299" s="99"/>
      <c r="J299" s="99"/>
    </row>
    <row r="300" spans="1:10" x14ac:dyDescent="0.25">
      <c r="A300" s="1140" t="s">
        <v>351</v>
      </c>
      <c r="B300" s="1140" t="s">
        <v>1445</v>
      </c>
      <c r="C300" s="1141" t="s">
        <v>352</v>
      </c>
      <c r="D300" s="99"/>
      <c r="E300" s="99"/>
      <c r="F300" s="99"/>
      <c r="G300" s="99"/>
      <c r="H300" s="99"/>
      <c r="I300" s="99"/>
      <c r="J300" s="99"/>
    </row>
    <row r="301" spans="1:10" x14ac:dyDescent="0.25">
      <c r="A301" s="1137" t="s">
        <v>1446</v>
      </c>
      <c r="B301" s="1138" t="s">
        <v>1447</v>
      </c>
      <c r="C301" s="1139" t="s">
        <v>353</v>
      </c>
      <c r="D301" s="99"/>
      <c r="E301" s="99"/>
      <c r="F301" s="99"/>
      <c r="G301" s="99"/>
      <c r="H301" s="99"/>
      <c r="I301" s="99"/>
      <c r="J301" s="99"/>
    </row>
    <row r="302" spans="1:10" x14ac:dyDescent="0.25">
      <c r="A302" s="1137" t="s">
        <v>1448</v>
      </c>
      <c r="B302" s="1138" t="s">
        <v>1449</v>
      </c>
      <c r="C302" s="1139" t="s">
        <v>354</v>
      </c>
      <c r="D302" s="99"/>
      <c r="E302" s="99"/>
      <c r="F302" s="99"/>
      <c r="G302" s="99"/>
      <c r="H302" s="99"/>
      <c r="I302" s="99"/>
      <c r="J302" s="99"/>
    </row>
    <row r="303" spans="1:10" x14ac:dyDescent="0.25">
      <c r="A303" s="1140" t="s">
        <v>355</v>
      </c>
      <c r="B303" s="1140" t="s">
        <v>1450</v>
      </c>
      <c r="C303" s="1141" t="s">
        <v>356</v>
      </c>
      <c r="D303" s="99"/>
      <c r="E303" s="99"/>
      <c r="F303" s="99"/>
      <c r="G303" s="99"/>
      <c r="H303" s="99"/>
      <c r="I303" s="99"/>
      <c r="J303" s="99"/>
    </row>
    <row r="304" spans="1:10" x14ac:dyDescent="0.25">
      <c r="A304" s="1137" t="s">
        <v>1451</v>
      </c>
      <c r="B304" s="1138" t="s">
        <v>1452</v>
      </c>
      <c r="C304" s="1139" t="s">
        <v>357</v>
      </c>
      <c r="D304" s="99"/>
      <c r="E304" s="99"/>
      <c r="F304" s="99"/>
      <c r="G304" s="99"/>
      <c r="H304" s="99"/>
      <c r="I304" s="99"/>
      <c r="J304" s="99"/>
    </row>
    <row r="305" spans="1:10" x14ac:dyDescent="0.25">
      <c r="A305" s="1137" t="s">
        <v>1453</v>
      </c>
      <c r="B305" s="1138" t="s">
        <v>1454</v>
      </c>
      <c r="C305" s="1139" t="s">
        <v>1455</v>
      </c>
      <c r="D305" s="99"/>
      <c r="E305" s="99"/>
      <c r="F305" s="99"/>
      <c r="G305" s="99"/>
      <c r="H305" s="99"/>
      <c r="I305" s="99"/>
      <c r="J305" s="99"/>
    </row>
    <row r="306" spans="1:10" x14ac:dyDescent="0.25">
      <c r="A306" s="1135" t="s">
        <v>127</v>
      </c>
      <c r="B306" s="1135" t="s">
        <v>1456</v>
      </c>
      <c r="C306" s="1136" t="s">
        <v>358</v>
      </c>
      <c r="D306" s="99"/>
      <c r="E306" s="99"/>
      <c r="F306" s="99"/>
      <c r="G306" s="99"/>
      <c r="H306" s="99"/>
      <c r="I306" s="99"/>
      <c r="J306" s="99"/>
    </row>
    <row r="307" spans="1:10" x14ac:dyDescent="0.25">
      <c r="A307" s="1150" t="s">
        <v>359</v>
      </c>
      <c r="B307" s="1138" t="s">
        <v>1457</v>
      </c>
      <c r="C307" s="1151"/>
      <c r="D307" s="99"/>
      <c r="E307" s="99"/>
      <c r="F307" s="99"/>
      <c r="G307" s="99"/>
      <c r="H307" s="99"/>
      <c r="I307" s="99"/>
      <c r="J307" s="99"/>
    </row>
    <row r="308" spans="1:10" x14ac:dyDescent="0.25">
      <c r="A308" s="1152" t="s">
        <v>360</v>
      </c>
      <c r="B308" s="1138" t="s">
        <v>1458</v>
      </c>
      <c r="C308" s="1139" t="s">
        <v>361</v>
      </c>
      <c r="D308" s="99"/>
      <c r="E308" s="99"/>
      <c r="F308" s="99"/>
      <c r="G308" s="99"/>
      <c r="H308" s="99"/>
      <c r="I308" s="99"/>
      <c r="J308" s="99"/>
    </row>
    <row r="309" spans="1:10" x14ac:dyDescent="0.25">
      <c r="A309" s="1150" t="s">
        <v>362</v>
      </c>
      <c r="B309" s="1138" t="s">
        <v>1459</v>
      </c>
      <c r="C309" s="1139" t="s">
        <v>363</v>
      </c>
      <c r="D309" s="99"/>
      <c r="E309" s="99"/>
      <c r="F309" s="99"/>
      <c r="G309" s="99"/>
      <c r="H309" s="99"/>
      <c r="I309" s="99"/>
      <c r="J309" s="99"/>
    </row>
    <row r="310" spans="1:10" x14ac:dyDescent="0.25">
      <c r="A310" s="1152" t="s">
        <v>364</v>
      </c>
      <c r="B310" s="1138" t="s">
        <v>1460</v>
      </c>
      <c r="C310" s="1139" t="s">
        <v>365</v>
      </c>
      <c r="D310" s="99"/>
      <c r="E310" s="99"/>
      <c r="F310" s="99"/>
      <c r="G310" s="99"/>
      <c r="H310" s="99"/>
      <c r="I310" s="99"/>
      <c r="J310" s="99"/>
    </row>
    <row r="311" spans="1:10" x14ac:dyDescent="0.25">
      <c r="A311" s="1152" t="s">
        <v>366</v>
      </c>
      <c r="B311" s="1138" t="s">
        <v>1461</v>
      </c>
      <c r="C311" s="1139" t="s">
        <v>367</v>
      </c>
      <c r="D311" s="99"/>
      <c r="E311" s="99"/>
      <c r="F311" s="99"/>
      <c r="G311" s="99"/>
      <c r="H311" s="99"/>
      <c r="I311" s="99"/>
      <c r="J311" s="99"/>
    </row>
    <row r="312" spans="1:10" x14ac:dyDescent="0.25">
      <c r="A312" s="1150" t="s">
        <v>368</v>
      </c>
      <c r="B312" s="1138" t="s">
        <v>1462</v>
      </c>
      <c r="C312" s="1139" t="s">
        <v>369</v>
      </c>
      <c r="D312" s="99"/>
      <c r="E312" s="99"/>
      <c r="F312" s="99"/>
      <c r="G312" s="99"/>
      <c r="H312" s="99"/>
      <c r="I312" s="99"/>
      <c r="J312" s="99"/>
    </row>
    <row r="313" spans="1:10" x14ac:dyDescent="0.25">
      <c r="A313" s="1150" t="s">
        <v>370</v>
      </c>
      <c r="B313" s="1138" t="s">
        <v>1463</v>
      </c>
      <c r="C313" s="1139" t="s">
        <v>371</v>
      </c>
      <c r="D313" s="99"/>
      <c r="E313" s="99"/>
      <c r="F313" s="99"/>
      <c r="G313" s="99"/>
      <c r="H313" s="99"/>
      <c r="I313" s="99"/>
      <c r="J313" s="99"/>
    </row>
    <row r="314" spans="1:10" x14ac:dyDescent="0.25">
      <c r="A314" s="1153" t="s">
        <v>372</v>
      </c>
      <c r="B314" s="1138" t="s">
        <v>1464</v>
      </c>
      <c r="C314" s="1139" t="s">
        <v>373</v>
      </c>
      <c r="D314" s="99"/>
      <c r="E314" s="99"/>
      <c r="F314" s="99"/>
      <c r="G314" s="99"/>
      <c r="H314" s="99"/>
      <c r="I314" s="99"/>
      <c r="J314" s="99"/>
    </row>
    <row r="315" spans="1:10" x14ac:dyDescent="0.25">
      <c r="A315" s="1153" t="s">
        <v>374</v>
      </c>
      <c r="B315" s="1138" t="s">
        <v>1465</v>
      </c>
      <c r="C315" s="1139" t="s">
        <v>375</v>
      </c>
      <c r="D315" s="99"/>
      <c r="E315" s="99"/>
      <c r="F315" s="99"/>
      <c r="G315" s="99"/>
      <c r="H315" s="99"/>
      <c r="I315" s="99"/>
      <c r="J315" s="99"/>
    </row>
    <row r="316" spans="1:10" x14ac:dyDescent="0.25">
      <c r="A316" s="1153" t="s">
        <v>376</v>
      </c>
      <c r="B316" s="1138" t="s">
        <v>1466</v>
      </c>
      <c r="C316" s="1139" t="s">
        <v>377</v>
      </c>
      <c r="D316" s="99"/>
      <c r="E316" s="99"/>
      <c r="F316" s="99"/>
      <c r="G316" s="99"/>
      <c r="H316" s="99"/>
      <c r="I316" s="99"/>
      <c r="J316" s="99"/>
    </row>
    <row r="317" spans="1:10" x14ac:dyDescent="0.25">
      <c r="A317" s="1153" t="s">
        <v>378</v>
      </c>
      <c r="B317" s="1138" t="s">
        <v>1467</v>
      </c>
      <c r="C317" s="1139" t="s">
        <v>379</v>
      </c>
      <c r="D317" s="99"/>
      <c r="E317" s="99"/>
      <c r="F317" s="99"/>
      <c r="G317" s="99"/>
      <c r="H317" s="99"/>
      <c r="I317" s="99"/>
      <c r="J317" s="99"/>
    </row>
    <row r="318" spans="1:10" x14ac:dyDescent="0.25">
      <c r="A318" s="1144" t="s">
        <v>1468</v>
      </c>
      <c r="B318" s="1135" t="s">
        <v>1469</v>
      </c>
      <c r="C318" s="1136" t="s">
        <v>380</v>
      </c>
      <c r="D318" s="99"/>
      <c r="E318" s="99"/>
      <c r="F318" s="99"/>
      <c r="G318" s="99"/>
      <c r="H318" s="99"/>
      <c r="I318" s="99"/>
      <c r="J318" s="99"/>
    </row>
    <row r="319" spans="1:10" ht="18" x14ac:dyDescent="0.35">
      <c r="A319" s="1143" t="s">
        <v>381</v>
      </c>
      <c r="B319" s="1140" t="s">
        <v>382</v>
      </c>
      <c r="C319" s="1141" t="s">
        <v>383</v>
      </c>
      <c r="D319" s="99"/>
      <c r="E319" s="99"/>
      <c r="F319" s="99"/>
      <c r="G319" s="99"/>
      <c r="H319" s="99"/>
      <c r="I319" s="99"/>
      <c r="J319" s="99"/>
    </row>
    <row r="320" spans="1:10" ht="15.75" customHeight="1" x14ac:dyDescent="0.25"/>
    <row r="321" spans="1:25" ht="36" customHeight="1" x14ac:dyDescent="0.25">
      <c r="A321" s="1510" t="s">
        <v>384</v>
      </c>
      <c r="B321" s="1510"/>
      <c r="C321" s="1510"/>
      <c r="D321" s="1510"/>
      <c r="E321" s="1510"/>
      <c r="F321" s="1510"/>
      <c r="G321" s="1510"/>
      <c r="H321" s="1510"/>
      <c r="I321" s="1510"/>
      <c r="J321" s="1510"/>
      <c r="K321" s="697" t="s">
        <v>1470</v>
      </c>
      <c r="L321" s="697" t="s">
        <v>1471</v>
      </c>
      <c r="M321" s="697" t="s">
        <v>1472</v>
      </c>
      <c r="N321" s="698" t="s">
        <v>1473</v>
      </c>
      <c r="O321" s="1501" t="s">
        <v>385</v>
      </c>
      <c r="P321" s="1502"/>
      <c r="Q321" s="1502"/>
      <c r="R321" s="1502"/>
      <c r="S321" s="1502"/>
      <c r="T321" s="1502"/>
      <c r="U321" s="698" t="s">
        <v>1474</v>
      </c>
      <c r="V321" s="1501" t="s">
        <v>386</v>
      </c>
      <c r="W321" s="1502"/>
      <c r="X321" s="1502"/>
      <c r="Y321" s="1502"/>
    </row>
    <row r="322" spans="1:25" x14ac:dyDescent="0.25">
      <c r="A322" s="739" t="s">
        <v>1475</v>
      </c>
      <c r="B322" s="740" t="s">
        <v>387</v>
      </c>
      <c r="C322" s="740" t="s">
        <v>388</v>
      </c>
      <c r="D322" s="740" t="s">
        <v>1476</v>
      </c>
      <c r="E322" s="1503">
        <v>2022</v>
      </c>
      <c r="F322" s="1504"/>
      <c r="G322" s="1503">
        <v>2021</v>
      </c>
      <c r="H322" s="1504"/>
      <c r="I322" s="1503">
        <v>2020</v>
      </c>
      <c r="J322" s="1504"/>
      <c r="K322" s="740" t="s">
        <v>389</v>
      </c>
      <c r="L322" s="740" t="s">
        <v>390</v>
      </c>
      <c r="M322" s="740" t="s">
        <v>391</v>
      </c>
      <c r="N322" s="741"/>
      <c r="O322" s="742" t="s">
        <v>1477</v>
      </c>
      <c r="P322" s="743" t="s">
        <v>1478</v>
      </c>
      <c r="Q322" s="1505">
        <v>2022</v>
      </c>
      <c r="R322" s="1505"/>
      <c r="S322" s="1514">
        <v>2021</v>
      </c>
      <c r="T322" s="1515"/>
      <c r="U322" s="744" t="s">
        <v>1479</v>
      </c>
      <c r="V322" s="742" t="s">
        <v>1480</v>
      </c>
      <c r="W322" s="743" t="s">
        <v>1481</v>
      </c>
      <c r="X322" s="1506">
        <v>2022</v>
      </c>
      <c r="Y322" s="1506"/>
    </row>
    <row r="323" spans="1:25" x14ac:dyDescent="0.25">
      <c r="A323" s="700" t="s">
        <v>1482</v>
      </c>
      <c r="B323" s="702" t="s">
        <v>1483</v>
      </c>
      <c r="C323" s="702" t="s">
        <v>1484</v>
      </c>
      <c r="D323" s="702" t="s">
        <v>1485</v>
      </c>
      <c r="E323" s="704" t="s">
        <v>392</v>
      </c>
      <c r="F323" s="704" t="s">
        <v>393</v>
      </c>
      <c r="G323" s="704" t="s">
        <v>1486</v>
      </c>
      <c r="H323" s="704" t="s">
        <v>1487</v>
      </c>
      <c r="I323" s="704" t="s">
        <v>1488</v>
      </c>
      <c r="J323" s="704" t="s">
        <v>1489</v>
      </c>
      <c r="K323" s="704" t="s">
        <v>1490</v>
      </c>
      <c r="L323" s="704" t="s">
        <v>1491</v>
      </c>
      <c r="M323" s="704" t="s">
        <v>1492</v>
      </c>
      <c r="N323" s="699"/>
      <c r="O323" s="700" t="s">
        <v>1493</v>
      </c>
      <c r="P323" s="702" t="s">
        <v>1494</v>
      </c>
      <c r="Q323" s="704" t="s">
        <v>1495</v>
      </c>
      <c r="R323" s="704" t="s">
        <v>1496</v>
      </c>
      <c r="S323" s="704" t="s">
        <v>1497</v>
      </c>
      <c r="T323" s="705" t="s">
        <v>1498</v>
      </c>
      <c r="U323" s="698" t="s">
        <v>1499</v>
      </c>
      <c r="V323" s="700" t="s">
        <v>1500</v>
      </c>
      <c r="W323" s="702" t="s">
        <v>1501</v>
      </c>
      <c r="X323" s="704" t="s">
        <v>1502</v>
      </c>
      <c r="Y323" s="704" t="s">
        <v>1503</v>
      </c>
    </row>
    <row r="324" spans="1:25" ht="26.25" x14ac:dyDescent="0.25">
      <c r="A324" s="706" t="s">
        <v>394</v>
      </c>
      <c r="B324" s="707" t="s">
        <v>1504</v>
      </c>
      <c r="C324" s="707" t="s">
        <v>1505</v>
      </c>
      <c r="D324" s="707" t="s">
        <v>395</v>
      </c>
      <c r="E324" s="709">
        <v>16874.89</v>
      </c>
      <c r="F324" s="711">
        <v>17337.810000000001</v>
      </c>
      <c r="G324" s="709">
        <v>1135.77</v>
      </c>
      <c r="H324" s="709">
        <v>2338.91</v>
      </c>
      <c r="I324" s="710">
        <v>564.73</v>
      </c>
      <c r="J324" s="708" t="s">
        <v>1506</v>
      </c>
      <c r="K324" s="708" t="s">
        <v>1507</v>
      </c>
      <c r="L324" s="708" t="s">
        <v>1508</v>
      </c>
      <c r="M324" s="708" t="s">
        <v>1509</v>
      </c>
      <c r="N324" s="699"/>
      <c r="O324" s="706" t="s">
        <v>396</v>
      </c>
      <c r="P324" s="707" t="s">
        <v>1510</v>
      </c>
      <c r="Q324" s="707">
        <v>163.44999999999999</v>
      </c>
      <c r="R324" s="707">
        <v>183.3</v>
      </c>
      <c r="S324" s="708">
        <v>62.21</v>
      </c>
      <c r="T324" s="708">
        <v>116.11</v>
      </c>
      <c r="U324" s="699"/>
      <c r="V324" s="706" t="s">
        <v>1511</v>
      </c>
      <c r="W324" s="707" t="s">
        <v>1512</v>
      </c>
      <c r="X324" s="712">
        <v>7099.7</v>
      </c>
      <c r="Y324" s="712">
        <v>7099.7</v>
      </c>
    </row>
    <row r="325" spans="1:25" ht="18" x14ac:dyDescent="0.35">
      <c r="A325" s="700" t="s">
        <v>397</v>
      </c>
      <c r="B325" s="702"/>
      <c r="C325" s="702" t="s">
        <v>1513</v>
      </c>
      <c r="D325" s="702" t="s">
        <v>398</v>
      </c>
      <c r="E325" s="702">
        <v>14.82</v>
      </c>
      <c r="F325" s="702">
        <v>15.22</v>
      </c>
      <c r="G325" s="702">
        <v>1.06</v>
      </c>
      <c r="H325" s="702">
        <v>2.19</v>
      </c>
      <c r="I325" s="702">
        <v>0.53</v>
      </c>
      <c r="J325" s="702" t="s">
        <v>1514</v>
      </c>
      <c r="K325" s="713" t="s">
        <v>1515</v>
      </c>
      <c r="L325" s="713" t="s">
        <v>1516</v>
      </c>
      <c r="M325" s="702" t="s">
        <v>1517</v>
      </c>
      <c r="N325" s="699"/>
      <c r="O325" s="714" t="s">
        <v>1518</v>
      </c>
      <c r="P325" s="702" t="s">
        <v>1519</v>
      </c>
      <c r="Q325" s="702">
        <v>1.82</v>
      </c>
      <c r="R325" s="702">
        <v>2.04</v>
      </c>
      <c r="S325" s="702">
        <v>0.68</v>
      </c>
      <c r="T325" s="702">
        <v>1.27</v>
      </c>
      <c r="U325" s="699"/>
      <c r="V325" s="714" t="s">
        <v>1520</v>
      </c>
      <c r="W325" s="702" t="s">
        <v>1521</v>
      </c>
      <c r="X325" s="702">
        <v>11.29</v>
      </c>
      <c r="Y325" s="702">
        <v>11.29</v>
      </c>
    </row>
    <row r="326" spans="1:25" ht="26.25" x14ac:dyDescent="0.25">
      <c r="A326" s="716" t="s">
        <v>399</v>
      </c>
      <c r="B326" s="708" t="s">
        <v>1522</v>
      </c>
      <c r="C326" s="708" t="s">
        <v>1523</v>
      </c>
      <c r="D326" s="708" t="s">
        <v>1524</v>
      </c>
      <c r="E326" s="708">
        <v>36.36</v>
      </c>
      <c r="F326" s="708" t="s">
        <v>400</v>
      </c>
      <c r="G326" s="708">
        <v>38.29</v>
      </c>
      <c r="H326" s="708">
        <v>38.29</v>
      </c>
      <c r="I326" s="710">
        <v>47.91</v>
      </c>
      <c r="J326" s="708" t="s">
        <v>1525</v>
      </c>
      <c r="K326" s="708" t="s">
        <v>1526</v>
      </c>
      <c r="L326" s="708" t="s">
        <v>1527</v>
      </c>
      <c r="M326" s="708" t="s">
        <v>1528</v>
      </c>
      <c r="N326" s="699"/>
      <c r="O326" s="706" t="s">
        <v>1529</v>
      </c>
      <c r="P326" s="708" t="s">
        <v>1530</v>
      </c>
      <c r="Q326" s="708">
        <v>37.1</v>
      </c>
      <c r="R326" s="708">
        <v>37.1</v>
      </c>
      <c r="S326" s="708">
        <v>0</v>
      </c>
      <c r="T326" s="708">
        <v>0</v>
      </c>
      <c r="U326" s="699"/>
      <c r="V326" s="706" t="s">
        <v>1531</v>
      </c>
      <c r="W326" s="708" t="s">
        <v>1532</v>
      </c>
      <c r="X326" s="708">
        <v>57.53</v>
      </c>
      <c r="Y326" s="708">
        <v>57.53</v>
      </c>
    </row>
    <row r="327" spans="1:25" ht="36.75" x14ac:dyDescent="0.25">
      <c r="A327" s="1145" t="s">
        <v>1533</v>
      </c>
      <c r="B327" s="702" t="s">
        <v>401</v>
      </c>
      <c r="C327" s="702" t="s">
        <v>402</v>
      </c>
      <c r="D327" s="702" t="s">
        <v>403</v>
      </c>
      <c r="E327" s="702">
        <v>36.36</v>
      </c>
      <c r="F327" s="702" t="s">
        <v>1534</v>
      </c>
      <c r="G327" s="702">
        <v>38.29</v>
      </c>
      <c r="H327" s="702">
        <v>38.29</v>
      </c>
      <c r="I327" s="702">
        <v>36.200000000000003</v>
      </c>
      <c r="J327" s="702" t="s">
        <v>1535</v>
      </c>
      <c r="K327" s="713" t="s">
        <v>404</v>
      </c>
      <c r="L327" s="713" t="s">
        <v>405</v>
      </c>
      <c r="M327" s="713" t="s">
        <v>406</v>
      </c>
      <c r="N327" s="699"/>
      <c r="O327" s="715" t="s">
        <v>407</v>
      </c>
      <c r="P327" s="702" t="s">
        <v>1536</v>
      </c>
      <c r="Q327" s="702">
        <v>37.1</v>
      </c>
      <c r="R327" s="702">
        <v>37.1</v>
      </c>
      <c r="S327" s="703" t="s">
        <v>43</v>
      </c>
      <c r="T327" s="703" t="s">
        <v>1537</v>
      </c>
      <c r="U327" s="699"/>
      <c r="V327" s="715" t="s">
        <v>1538</v>
      </c>
      <c r="W327" s="702" t="s">
        <v>1539</v>
      </c>
      <c r="X327" s="702">
        <v>57.53</v>
      </c>
      <c r="Y327" s="702">
        <v>57.53</v>
      </c>
    </row>
    <row r="328" spans="1:25" x14ac:dyDescent="0.25">
      <c r="A328" s="1146" t="s">
        <v>1540</v>
      </c>
      <c r="B328" s="718" t="s">
        <v>1541</v>
      </c>
      <c r="C328" s="718" t="s">
        <v>1542</v>
      </c>
      <c r="D328" s="719" t="s">
        <v>1543</v>
      </c>
      <c r="E328" s="719" t="s">
        <v>1544</v>
      </c>
      <c r="F328" s="719" t="s">
        <v>1545</v>
      </c>
      <c r="G328" s="719" t="s">
        <v>1546</v>
      </c>
      <c r="H328" s="719" t="s">
        <v>408</v>
      </c>
      <c r="I328" s="719">
        <v>11.71</v>
      </c>
      <c r="J328" s="719" t="s">
        <v>1547</v>
      </c>
      <c r="K328" s="719" t="s">
        <v>1548</v>
      </c>
      <c r="L328" s="719" t="s">
        <v>1549</v>
      </c>
      <c r="M328" s="719" t="s">
        <v>1550</v>
      </c>
      <c r="N328" s="699"/>
      <c r="O328" s="717" t="s">
        <v>409</v>
      </c>
      <c r="P328" s="719" t="s">
        <v>1551</v>
      </c>
      <c r="Q328" s="719">
        <v>0</v>
      </c>
      <c r="R328" s="719">
        <v>0</v>
      </c>
      <c r="S328" s="719">
        <v>0</v>
      </c>
      <c r="T328" s="719">
        <v>0</v>
      </c>
      <c r="U328" s="699"/>
      <c r="V328" s="717" t="s">
        <v>1552</v>
      </c>
      <c r="W328" s="719" t="s">
        <v>1553</v>
      </c>
      <c r="X328" s="719">
        <v>0</v>
      </c>
      <c r="Y328" s="719">
        <v>0</v>
      </c>
    </row>
    <row r="329" spans="1:25" ht="26.25" x14ac:dyDescent="0.25">
      <c r="A329" s="720" t="s">
        <v>410</v>
      </c>
      <c r="B329" s="702" t="s">
        <v>411</v>
      </c>
      <c r="C329" s="702" t="s">
        <v>412</v>
      </c>
      <c r="D329" s="721" t="s">
        <v>1554</v>
      </c>
      <c r="E329" s="721">
        <v>191.81</v>
      </c>
      <c r="F329" s="721">
        <v>691.08</v>
      </c>
      <c r="G329" s="721">
        <v>291.42</v>
      </c>
      <c r="H329" s="722">
        <v>1494.56</v>
      </c>
      <c r="I329" s="721">
        <v>376.06</v>
      </c>
      <c r="J329" s="721" t="s">
        <v>1555</v>
      </c>
      <c r="K329" s="721" t="s">
        <v>1556</v>
      </c>
      <c r="L329" s="721" t="s">
        <v>1557</v>
      </c>
      <c r="M329" s="721" t="s">
        <v>1558</v>
      </c>
      <c r="N329" s="699"/>
      <c r="O329" s="723" t="s">
        <v>1559</v>
      </c>
      <c r="P329" s="721" t="s">
        <v>1560</v>
      </c>
      <c r="Q329" s="721">
        <v>4.5</v>
      </c>
      <c r="R329" s="721">
        <v>24.35</v>
      </c>
      <c r="S329" s="721">
        <v>8.1</v>
      </c>
      <c r="T329" s="721">
        <v>62</v>
      </c>
      <c r="U329" s="699"/>
      <c r="V329" s="723" t="s">
        <v>1561</v>
      </c>
      <c r="W329" s="721" t="s">
        <v>1562</v>
      </c>
      <c r="X329" s="721">
        <v>397.08</v>
      </c>
      <c r="Y329" s="721">
        <v>397.08</v>
      </c>
    </row>
    <row r="330" spans="1:25" ht="38.25" x14ac:dyDescent="0.25">
      <c r="A330" s="1147" t="s">
        <v>1563</v>
      </c>
      <c r="B330" s="719" t="s">
        <v>1564</v>
      </c>
      <c r="C330" s="719" t="s">
        <v>1565</v>
      </c>
      <c r="D330" s="719" t="s">
        <v>1566</v>
      </c>
      <c r="E330" s="719" t="s">
        <v>1567</v>
      </c>
      <c r="F330" s="719">
        <v>499.27</v>
      </c>
      <c r="G330" s="719" t="s">
        <v>1568</v>
      </c>
      <c r="H330" s="725">
        <v>1203.1400000000001</v>
      </c>
      <c r="I330" s="719" t="s">
        <v>1569</v>
      </c>
      <c r="J330" s="719" t="s">
        <v>1570</v>
      </c>
      <c r="K330" s="718" t="s">
        <v>413</v>
      </c>
      <c r="L330" s="718" t="s">
        <v>414</v>
      </c>
      <c r="M330" s="718" t="s">
        <v>415</v>
      </c>
      <c r="N330" s="699"/>
      <c r="O330" s="717" t="s">
        <v>416</v>
      </c>
      <c r="P330" s="719" t="s">
        <v>1571</v>
      </c>
      <c r="Q330" s="719" t="s">
        <v>417</v>
      </c>
      <c r="R330" s="719">
        <v>19.850000000000001</v>
      </c>
      <c r="S330" s="719">
        <v>0</v>
      </c>
      <c r="T330" s="719">
        <v>53.9</v>
      </c>
      <c r="U330" s="699"/>
      <c r="V330" s="717" t="s">
        <v>1572</v>
      </c>
      <c r="W330" s="719" t="s">
        <v>1573</v>
      </c>
      <c r="X330" s="719">
        <v>213.04</v>
      </c>
      <c r="Y330" s="719">
        <v>213.04</v>
      </c>
    </row>
    <row r="331" spans="1:25" ht="99" x14ac:dyDescent="0.25">
      <c r="A331" s="1145" t="s">
        <v>1574</v>
      </c>
      <c r="B331" s="702" t="s">
        <v>1575</v>
      </c>
      <c r="C331" s="702" t="s">
        <v>1576</v>
      </c>
      <c r="D331" s="702" t="s">
        <v>1577</v>
      </c>
      <c r="E331" s="702">
        <v>191.81</v>
      </c>
      <c r="F331" s="702">
        <v>191.81</v>
      </c>
      <c r="G331" s="702">
        <v>291.42</v>
      </c>
      <c r="H331" s="702">
        <v>291.42</v>
      </c>
      <c r="I331" s="702">
        <v>376.06</v>
      </c>
      <c r="J331" s="702" t="s">
        <v>1578</v>
      </c>
      <c r="K331" s="713" t="s">
        <v>418</v>
      </c>
      <c r="L331" s="713" t="s">
        <v>419</v>
      </c>
      <c r="M331" s="713" t="s">
        <v>420</v>
      </c>
      <c r="N331" s="699"/>
      <c r="O331" s="715" t="s">
        <v>421</v>
      </c>
      <c r="P331" s="702" t="s">
        <v>1579</v>
      </c>
      <c r="Q331" s="702">
        <v>4.5</v>
      </c>
      <c r="R331" s="702">
        <v>4.5</v>
      </c>
      <c r="S331" s="702">
        <v>8.1</v>
      </c>
      <c r="T331" s="702">
        <v>8.1</v>
      </c>
      <c r="U331" s="699"/>
      <c r="V331" s="715" t="s">
        <v>1580</v>
      </c>
      <c r="W331" s="702" t="s">
        <v>1581</v>
      </c>
      <c r="X331" s="702">
        <v>184.04</v>
      </c>
      <c r="Y331" s="702">
        <v>184.04</v>
      </c>
    </row>
    <row r="332" spans="1:25" ht="24.75" x14ac:dyDescent="0.25">
      <c r="A332" s="706" t="s">
        <v>1582</v>
      </c>
      <c r="B332" s="707" t="s">
        <v>1583</v>
      </c>
      <c r="C332" s="707" t="s">
        <v>1584</v>
      </c>
      <c r="D332" s="708" t="s">
        <v>1585</v>
      </c>
      <c r="E332" s="709">
        <v>16646.73</v>
      </c>
      <c r="F332" s="709">
        <v>16646.73</v>
      </c>
      <c r="G332" s="708">
        <v>806.06</v>
      </c>
      <c r="H332" s="708">
        <v>806.06</v>
      </c>
      <c r="I332" s="708">
        <v>140.76</v>
      </c>
      <c r="J332" s="708" t="s">
        <v>1586</v>
      </c>
      <c r="K332" s="708" t="s">
        <v>1587</v>
      </c>
      <c r="L332" s="708" t="s">
        <v>1588</v>
      </c>
      <c r="M332" s="708" t="s">
        <v>1589</v>
      </c>
      <c r="N332" s="699"/>
      <c r="O332" s="706" t="s">
        <v>1590</v>
      </c>
      <c r="P332" s="708" t="s">
        <v>1591</v>
      </c>
      <c r="Q332" s="708">
        <v>121.85</v>
      </c>
      <c r="R332" s="708">
        <v>121.85</v>
      </c>
      <c r="S332" s="708">
        <v>54.11</v>
      </c>
      <c r="T332" s="708">
        <v>54.11</v>
      </c>
      <c r="U332" s="699"/>
      <c r="V332" s="706" t="s">
        <v>1592</v>
      </c>
      <c r="W332" s="708" t="s">
        <v>1593</v>
      </c>
      <c r="X332" s="709">
        <v>6645.1</v>
      </c>
      <c r="Y332" s="709">
        <v>6645.1</v>
      </c>
    </row>
    <row r="333" spans="1:25" x14ac:dyDescent="0.25">
      <c r="A333" s="1145" t="s">
        <v>422</v>
      </c>
      <c r="B333" s="702" t="s">
        <v>423</v>
      </c>
      <c r="C333" s="702" t="s">
        <v>424</v>
      </c>
      <c r="D333" s="702" t="s">
        <v>1594</v>
      </c>
      <c r="E333" s="726"/>
      <c r="F333" s="726" t="s">
        <v>1595</v>
      </c>
      <c r="G333" s="702">
        <v>573.79999999999995</v>
      </c>
      <c r="H333" s="702">
        <v>573.79999999999995</v>
      </c>
      <c r="I333" s="702" t="s">
        <v>1596</v>
      </c>
      <c r="J333" s="702" t="s">
        <v>1597</v>
      </c>
      <c r="K333" s="702" t="s">
        <v>1598</v>
      </c>
      <c r="L333" s="702" t="s">
        <v>1599</v>
      </c>
      <c r="M333" s="702" t="s">
        <v>1600</v>
      </c>
      <c r="N333" s="699"/>
      <c r="O333" s="723" t="s">
        <v>1601</v>
      </c>
      <c r="P333" s="721" t="s">
        <v>1602</v>
      </c>
      <c r="Q333" s="721" t="s">
        <v>1603</v>
      </c>
      <c r="R333" s="721" t="s">
        <v>1604</v>
      </c>
      <c r="S333" s="721" t="s">
        <v>1605</v>
      </c>
      <c r="T333" s="721" t="s">
        <v>1606</v>
      </c>
      <c r="U333" s="699"/>
      <c r="V333" s="723" t="s">
        <v>1607</v>
      </c>
      <c r="W333" s="721" t="s">
        <v>1608</v>
      </c>
      <c r="X333" s="721" t="s">
        <v>1609</v>
      </c>
      <c r="Y333" s="721" t="s">
        <v>1610</v>
      </c>
    </row>
    <row r="334" spans="1:25" ht="36.75" x14ac:dyDescent="0.25">
      <c r="A334" s="1148" t="s">
        <v>425</v>
      </c>
      <c r="B334" s="728" t="s">
        <v>1611</v>
      </c>
      <c r="C334" s="728" t="s">
        <v>1612</v>
      </c>
      <c r="D334" s="728" t="s">
        <v>1613</v>
      </c>
      <c r="E334" s="728">
        <v>276.51</v>
      </c>
      <c r="F334" s="728">
        <v>276.51</v>
      </c>
      <c r="G334" s="728" t="s">
        <v>1614</v>
      </c>
      <c r="H334" s="728" t="s">
        <v>1615</v>
      </c>
      <c r="I334" s="728" t="s">
        <v>1616</v>
      </c>
      <c r="J334" s="728" t="s">
        <v>1617</v>
      </c>
      <c r="K334" s="729" t="s">
        <v>426</v>
      </c>
      <c r="L334" s="729" t="s">
        <v>427</v>
      </c>
      <c r="M334" s="729" t="s">
        <v>428</v>
      </c>
      <c r="N334" s="699"/>
      <c r="O334" s="727" t="s">
        <v>429</v>
      </c>
      <c r="P334" s="728" t="s">
        <v>1618</v>
      </c>
      <c r="Q334" s="728">
        <v>17.190000000000001</v>
      </c>
      <c r="R334" s="728">
        <v>17.190000000000001</v>
      </c>
      <c r="S334" s="728" t="s">
        <v>1619</v>
      </c>
      <c r="T334" s="728" t="s">
        <v>1620</v>
      </c>
      <c r="U334" s="699"/>
      <c r="V334" s="727" t="s">
        <v>1621</v>
      </c>
      <c r="W334" s="728" t="s">
        <v>1622</v>
      </c>
      <c r="X334" s="730">
        <v>408.44</v>
      </c>
      <c r="Y334" s="730">
        <v>408.44</v>
      </c>
    </row>
    <row r="335" spans="1:25" ht="36.75" x14ac:dyDescent="0.25">
      <c r="A335" s="1020" t="s">
        <v>430</v>
      </c>
      <c r="B335" s="702" t="s">
        <v>1623</v>
      </c>
      <c r="C335" s="702" t="s">
        <v>1624</v>
      </c>
      <c r="D335" s="702" t="s">
        <v>1625</v>
      </c>
      <c r="E335" s="726">
        <v>29.51</v>
      </c>
      <c r="F335" s="726">
        <v>29.51</v>
      </c>
      <c r="G335" s="702" t="s">
        <v>1626</v>
      </c>
      <c r="H335" s="702" t="s">
        <v>1627</v>
      </c>
      <c r="I335" s="702" t="s">
        <v>1628</v>
      </c>
      <c r="J335" s="702" t="s">
        <v>1629</v>
      </c>
      <c r="K335" s="713" t="s">
        <v>431</v>
      </c>
      <c r="L335" s="713" t="s">
        <v>432</v>
      </c>
      <c r="M335" s="713" t="s">
        <v>433</v>
      </c>
      <c r="N335" s="699"/>
      <c r="O335" s="731" t="s">
        <v>434</v>
      </c>
      <c r="P335" s="702" t="s">
        <v>1630</v>
      </c>
      <c r="Q335" s="702">
        <v>22.52</v>
      </c>
      <c r="R335" s="702">
        <v>22.52</v>
      </c>
      <c r="S335" s="702" t="s">
        <v>1631</v>
      </c>
      <c r="T335" s="702" t="s">
        <v>1632</v>
      </c>
      <c r="U335" s="699"/>
      <c r="V335" s="731" t="s">
        <v>1633</v>
      </c>
      <c r="W335" s="702" t="s">
        <v>1634</v>
      </c>
      <c r="X335" s="702">
        <v>485.45</v>
      </c>
      <c r="Y335" s="702">
        <v>485.45</v>
      </c>
    </row>
    <row r="336" spans="1:25" ht="36.75" x14ac:dyDescent="0.25">
      <c r="A336" s="1148" t="s">
        <v>435</v>
      </c>
      <c r="B336" s="728" t="s">
        <v>1635</v>
      </c>
      <c r="C336" s="728" t="s">
        <v>1636</v>
      </c>
      <c r="D336" s="728" t="s">
        <v>1637</v>
      </c>
      <c r="E336" s="728">
        <v>330.77</v>
      </c>
      <c r="F336" s="728">
        <v>330.77</v>
      </c>
      <c r="G336" s="728" t="s">
        <v>1638</v>
      </c>
      <c r="H336" s="728" t="s">
        <v>1639</v>
      </c>
      <c r="I336" s="728" t="s">
        <v>1640</v>
      </c>
      <c r="J336" s="728" t="s">
        <v>1641</v>
      </c>
      <c r="K336" s="729" t="s">
        <v>1642</v>
      </c>
      <c r="L336" s="729" t="s">
        <v>1643</v>
      </c>
      <c r="M336" s="729" t="s">
        <v>1644</v>
      </c>
      <c r="N336" s="699"/>
      <c r="O336" s="727" t="s">
        <v>436</v>
      </c>
      <c r="P336" s="728" t="s">
        <v>1645</v>
      </c>
      <c r="Q336" s="728">
        <v>3.78</v>
      </c>
      <c r="R336" s="728">
        <v>3.78</v>
      </c>
      <c r="S336" s="728" t="s">
        <v>1646</v>
      </c>
      <c r="T336" s="728" t="s">
        <v>1647</v>
      </c>
      <c r="U336" s="699"/>
      <c r="V336" s="727" t="s">
        <v>1648</v>
      </c>
      <c r="W336" s="728" t="s">
        <v>1649</v>
      </c>
      <c r="X336" s="730">
        <v>32.96</v>
      </c>
      <c r="Y336" s="730">
        <v>32.96</v>
      </c>
    </row>
    <row r="337" spans="1:25" ht="36.75" x14ac:dyDescent="0.25">
      <c r="A337" s="1020" t="s">
        <v>437</v>
      </c>
      <c r="B337" s="702" t="s">
        <v>1650</v>
      </c>
      <c r="C337" s="702" t="s">
        <v>1651</v>
      </c>
      <c r="D337" s="702" t="s">
        <v>1652</v>
      </c>
      <c r="E337" s="726">
        <v>261.55</v>
      </c>
      <c r="F337" s="726">
        <v>261.55</v>
      </c>
      <c r="G337" s="702" t="s">
        <v>1653</v>
      </c>
      <c r="H337" s="702" t="s">
        <v>1654</v>
      </c>
      <c r="I337" s="702" t="s">
        <v>1655</v>
      </c>
      <c r="J337" s="702" t="s">
        <v>1656</v>
      </c>
      <c r="K337" s="713" t="s">
        <v>1657</v>
      </c>
      <c r="L337" s="713" t="s">
        <v>438</v>
      </c>
      <c r="M337" s="713" t="s">
        <v>1658</v>
      </c>
      <c r="N337" s="699"/>
      <c r="O337" s="731" t="s">
        <v>439</v>
      </c>
      <c r="P337" s="702" t="s">
        <v>1659</v>
      </c>
      <c r="Q337" s="702">
        <v>23.16</v>
      </c>
      <c r="R337" s="702">
        <v>23.16</v>
      </c>
      <c r="S337" s="702" t="s">
        <v>1660</v>
      </c>
      <c r="T337" s="702" t="s">
        <v>1661</v>
      </c>
      <c r="U337" s="699"/>
      <c r="V337" s="731" t="s">
        <v>1662</v>
      </c>
      <c r="W337" s="702" t="s">
        <v>1663</v>
      </c>
      <c r="X337" s="702">
        <v>287.89999999999998</v>
      </c>
      <c r="Y337" s="702">
        <v>287.89999999999998</v>
      </c>
    </row>
    <row r="338" spans="1:25" ht="48.75" x14ac:dyDescent="0.25">
      <c r="A338" s="1148" t="s">
        <v>1664</v>
      </c>
      <c r="B338" s="728" t="s">
        <v>1665</v>
      </c>
      <c r="C338" s="728" t="s">
        <v>440</v>
      </c>
      <c r="D338" s="728" t="s">
        <v>1666</v>
      </c>
      <c r="E338" s="734">
        <v>6249.6</v>
      </c>
      <c r="F338" s="734">
        <v>6249.6</v>
      </c>
      <c r="G338" s="728" t="s">
        <v>1667</v>
      </c>
      <c r="H338" s="728" t="s">
        <v>1668</v>
      </c>
      <c r="I338" s="728" t="s">
        <v>1669</v>
      </c>
      <c r="J338" s="728" t="s">
        <v>1670</v>
      </c>
      <c r="K338" s="729" t="s">
        <v>441</v>
      </c>
      <c r="L338" s="729" t="s">
        <v>442</v>
      </c>
      <c r="M338" s="729" t="s">
        <v>443</v>
      </c>
      <c r="N338" s="699"/>
      <c r="O338" s="732" t="s">
        <v>444</v>
      </c>
      <c r="P338" s="728" t="s">
        <v>1671</v>
      </c>
      <c r="Q338" s="728" t="s">
        <v>1672</v>
      </c>
      <c r="R338" s="728" t="s">
        <v>1673</v>
      </c>
      <c r="S338" s="728" t="s">
        <v>1674</v>
      </c>
      <c r="T338" s="728" t="s">
        <v>1675</v>
      </c>
      <c r="U338" s="699"/>
      <c r="V338" s="732" t="s">
        <v>445</v>
      </c>
      <c r="W338" s="728" t="s">
        <v>1676</v>
      </c>
      <c r="X338" s="735">
        <v>5040</v>
      </c>
      <c r="Y338" s="735">
        <v>5040</v>
      </c>
    </row>
    <row r="339" spans="1:25" ht="36.75" x14ac:dyDescent="0.25">
      <c r="A339" s="1020" t="s">
        <v>1677</v>
      </c>
      <c r="B339" s="702" t="s">
        <v>1678</v>
      </c>
      <c r="C339" s="702" t="s">
        <v>1679</v>
      </c>
      <c r="D339" s="702" t="s">
        <v>1680</v>
      </c>
      <c r="E339" s="736">
        <v>9190.93</v>
      </c>
      <c r="F339" s="736">
        <v>9190.93</v>
      </c>
      <c r="G339" s="702" t="s">
        <v>1681</v>
      </c>
      <c r="H339" s="702" t="s">
        <v>1682</v>
      </c>
      <c r="I339" s="702" t="s">
        <v>1683</v>
      </c>
      <c r="J339" s="702" t="s">
        <v>1684</v>
      </c>
      <c r="K339" s="713" t="s">
        <v>1685</v>
      </c>
      <c r="L339" s="713" t="s">
        <v>446</v>
      </c>
      <c r="M339" s="713" t="s">
        <v>447</v>
      </c>
      <c r="N339" s="699"/>
      <c r="O339" s="700" t="s">
        <v>448</v>
      </c>
      <c r="P339" s="702" t="s">
        <v>1686</v>
      </c>
      <c r="Q339" s="702" t="s">
        <v>1687</v>
      </c>
      <c r="R339" s="702" t="s">
        <v>1688</v>
      </c>
      <c r="S339" s="702" t="s">
        <v>1689</v>
      </c>
      <c r="T339" s="702" t="s">
        <v>1690</v>
      </c>
      <c r="U339" s="699"/>
      <c r="V339" s="700" t="s">
        <v>1691</v>
      </c>
      <c r="W339" s="702" t="s">
        <v>1692</v>
      </c>
      <c r="X339" s="702" t="s">
        <v>1693</v>
      </c>
      <c r="Y339" s="702" t="s">
        <v>1694</v>
      </c>
    </row>
    <row r="340" spans="1:25" ht="60.75" x14ac:dyDescent="0.25">
      <c r="A340" s="1149" t="s">
        <v>1695</v>
      </c>
      <c r="B340" s="728" t="s">
        <v>1696</v>
      </c>
      <c r="C340" s="728" t="s">
        <v>449</v>
      </c>
      <c r="D340" s="728" t="s">
        <v>1697</v>
      </c>
      <c r="E340" s="728">
        <v>189.5</v>
      </c>
      <c r="F340" s="728">
        <v>189.5</v>
      </c>
      <c r="G340" s="728">
        <v>151.44</v>
      </c>
      <c r="H340" s="728">
        <v>151.44</v>
      </c>
      <c r="I340" s="728">
        <v>92.23</v>
      </c>
      <c r="J340" s="728" t="s">
        <v>1698</v>
      </c>
      <c r="K340" s="729" t="s">
        <v>450</v>
      </c>
      <c r="L340" s="729" t="s">
        <v>451</v>
      </c>
      <c r="M340" s="729" t="s">
        <v>452</v>
      </c>
      <c r="N340" s="699"/>
      <c r="O340" s="733" t="s">
        <v>453</v>
      </c>
      <c r="P340" s="728" t="s">
        <v>1699</v>
      </c>
      <c r="Q340" s="728">
        <v>20.48</v>
      </c>
      <c r="R340" s="728">
        <v>20.48</v>
      </c>
      <c r="S340" s="728">
        <v>50.31</v>
      </c>
      <c r="T340" s="728">
        <v>50.31</v>
      </c>
      <c r="U340" s="699"/>
      <c r="V340" s="733" t="s">
        <v>1700</v>
      </c>
      <c r="W340" s="728" t="s">
        <v>1701</v>
      </c>
      <c r="X340" s="728">
        <v>325</v>
      </c>
      <c r="Y340" s="728">
        <v>325</v>
      </c>
    </row>
    <row r="341" spans="1:25" ht="72.75" x14ac:dyDescent="0.25">
      <c r="A341" s="1145" t="s">
        <v>1702</v>
      </c>
      <c r="B341" s="702" t="s">
        <v>454</v>
      </c>
      <c r="C341" s="702" t="s">
        <v>455</v>
      </c>
      <c r="D341" s="702" t="s">
        <v>1703</v>
      </c>
      <c r="E341" s="702">
        <v>19.73</v>
      </c>
      <c r="F341" s="702">
        <v>19.73</v>
      </c>
      <c r="G341" s="702">
        <v>40.96</v>
      </c>
      <c r="H341" s="702">
        <v>40.96</v>
      </c>
      <c r="I341" s="702">
        <v>11.39</v>
      </c>
      <c r="J341" s="702" t="s">
        <v>1704</v>
      </c>
      <c r="K341" s="713" t="s">
        <v>456</v>
      </c>
      <c r="L341" s="713" t="s">
        <v>457</v>
      </c>
      <c r="M341" s="713" t="s">
        <v>458</v>
      </c>
      <c r="N341" s="699"/>
      <c r="O341" s="701" t="s">
        <v>459</v>
      </c>
      <c r="P341" s="702" t="s">
        <v>1705</v>
      </c>
      <c r="Q341" s="702">
        <v>1.08</v>
      </c>
      <c r="R341" s="702">
        <v>1.08</v>
      </c>
      <c r="S341" s="702">
        <v>3.8</v>
      </c>
      <c r="T341" s="702">
        <v>3.8</v>
      </c>
      <c r="U341" s="699"/>
      <c r="V341" s="701" t="s">
        <v>1706</v>
      </c>
      <c r="W341" s="702" t="s">
        <v>1707</v>
      </c>
      <c r="X341" s="702" t="s">
        <v>1708</v>
      </c>
      <c r="Y341" s="702" t="s">
        <v>1709</v>
      </c>
    </row>
    <row r="342" spans="1:25" ht="48.75" x14ac:dyDescent="0.25">
      <c r="A342" s="733" t="s">
        <v>460</v>
      </c>
      <c r="B342" s="728" t="s">
        <v>461</v>
      </c>
      <c r="C342" s="728" t="s">
        <v>1710</v>
      </c>
      <c r="D342" s="728" t="s">
        <v>1711</v>
      </c>
      <c r="E342" s="728">
        <v>14.19</v>
      </c>
      <c r="F342" s="728">
        <v>14.19</v>
      </c>
      <c r="G342" s="728">
        <v>6.7</v>
      </c>
      <c r="H342" s="728">
        <v>6.7</v>
      </c>
      <c r="I342" s="728">
        <v>0.32</v>
      </c>
      <c r="J342" s="728" t="s">
        <v>1712</v>
      </c>
      <c r="K342" s="729" t="s">
        <v>462</v>
      </c>
      <c r="L342" s="729" t="s">
        <v>463</v>
      </c>
      <c r="M342" s="729" t="s">
        <v>1713</v>
      </c>
      <c r="N342" s="699"/>
      <c r="O342" s="733" t="s">
        <v>464</v>
      </c>
      <c r="P342" s="728" t="s">
        <v>1714</v>
      </c>
      <c r="Q342" s="728">
        <v>18.760000000000002</v>
      </c>
      <c r="R342" s="728">
        <v>18.760000000000002</v>
      </c>
      <c r="S342" s="728" t="s">
        <v>1715</v>
      </c>
      <c r="T342" s="728" t="s">
        <v>1716</v>
      </c>
      <c r="U342" s="737"/>
      <c r="V342" s="733" t="s">
        <v>1717</v>
      </c>
      <c r="W342" s="728" t="s">
        <v>1718</v>
      </c>
      <c r="X342" s="728">
        <v>7.82</v>
      </c>
      <c r="Y342" s="728">
        <v>7.82</v>
      </c>
    </row>
    <row r="343" spans="1:25" ht="60.75" x14ac:dyDescent="0.25">
      <c r="A343" s="701" t="s">
        <v>465</v>
      </c>
      <c r="B343" s="702" t="s">
        <v>1719</v>
      </c>
      <c r="C343" s="702" t="s">
        <v>1720</v>
      </c>
      <c r="D343" s="702" t="s">
        <v>1721</v>
      </c>
      <c r="E343" s="702">
        <v>21.23</v>
      </c>
      <c r="F343" s="702">
        <v>21.23</v>
      </c>
      <c r="G343" s="702">
        <v>1.17</v>
      </c>
      <c r="H343" s="702">
        <v>1.17</v>
      </c>
      <c r="I343" s="702">
        <v>2.23</v>
      </c>
      <c r="J343" s="702" t="s">
        <v>1722</v>
      </c>
      <c r="K343" s="713" t="s">
        <v>466</v>
      </c>
      <c r="L343" s="713" t="s">
        <v>467</v>
      </c>
      <c r="M343" s="713" t="s">
        <v>468</v>
      </c>
      <c r="N343" s="699"/>
      <c r="O343" s="701" t="s">
        <v>469</v>
      </c>
      <c r="P343" s="702" t="s">
        <v>1723</v>
      </c>
      <c r="Q343" s="702">
        <v>14.88</v>
      </c>
      <c r="R343" s="702">
        <v>14.88</v>
      </c>
      <c r="S343" s="702" t="s">
        <v>1724</v>
      </c>
      <c r="T343" s="702" t="s">
        <v>1725</v>
      </c>
      <c r="U343" s="737"/>
      <c r="V343" s="701" t="s">
        <v>1726</v>
      </c>
      <c r="W343" s="702" t="s">
        <v>1727</v>
      </c>
      <c r="X343" s="702">
        <v>57.53</v>
      </c>
      <c r="Y343" s="702">
        <v>57.53</v>
      </c>
    </row>
    <row r="344" spans="1:25" ht="48.75" x14ac:dyDescent="0.25">
      <c r="A344" s="724" t="s">
        <v>1728</v>
      </c>
      <c r="B344" s="719" t="s">
        <v>1729</v>
      </c>
      <c r="C344" s="719" t="s">
        <v>1730</v>
      </c>
      <c r="D344" s="719" t="s">
        <v>1731</v>
      </c>
      <c r="E344" s="728">
        <v>63.2</v>
      </c>
      <c r="F344" s="728">
        <v>63.2</v>
      </c>
      <c r="G344" s="719">
        <v>32</v>
      </c>
      <c r="H344" s="719">
        <v>32</v>
      </c>
      <c r="I344" s="719">
        <v>34.590000000000003</v>
      </c>
      <c r="J344" s="719" t="s">
        <v>1732</v>
      </c>
      <c r="K344" s="718" t="s">
        <v>470</v>
      </c>
      <c r="L344" s="718" t="s">
        <v>471</v>
      </c>
      <c r="M344" s="718" t="s">
        <v>472</v>
      </c>
      <c r="N344" s="699"/>
      <c r="O344" s="699"/>
      <c r="P344" s="738"/>
      <c r="Q344" s="738"/>
      <c r="R344" s="738"/>
      <c r="S344" s="737"/>
      <c r="T344" s="737"/>
      <c r="U344" s="737"/>
      <c r="V344" s="737"/>
      <c r="W344" s="737"/>
      <c r="X344" s="737"/>
      <c r="Y344" s="737"/>
    </row>
    <row r="345" spans="1:25" x14ac:dyDescent="0.25">
      <c r="I345" s="133"/>
      <c r="J345" s="19"/>
      <c r="K345" s="21"/>
      <c r="L345" s="21"/>
      <c r="M345" s="19"/>
      <c r="N345" s="17"/>
    </row>
    <row r="346" spans="1:25" ht="263.25" customHeight="1" x14ac:dyDescent="0.25">
      <c r="A346" s="1516" t="s">
        <v>473</v>
      </c>
      <c r="B346" s="1507"/>
      <c r="C346" s="1507"/>
      <c r="D346" s="1507"/>
      <c r="E346" s="1507"/>
      <c r="F346" s="1507"/>
      <c r="G346" s="1507"/>
      <c r="H346" s="1507"/>
      <c r="I346" s="1507"/>
      <c r="J346" s="1507"/>
      <c r="K346" s="1507"/>
      <c r="L346" s="1507"/>
      <c r="M346" s="1507"/>
      <c r="N346" s="50"/>
    </row>
    <row r="347" spans="1:25" x14ac:dyDescent="0.25"/>
    <row r="348" spans="1:25" ht="36" customHeight="1" x14ac:dyDescent="0.25">
      <c r="A348" s="1517" t="s">
        <v>474</v>
      </c>
      <c r="B348" s="1517"/>
      <c r="C348" s="1517"/>
      <c r="D348" s="1517"/>
      <c r="E348" s="1517"/>
      <c r="F348" s="1517"/>
      <c r="G348" s="1518"/>
    </row>
    <row r="349" spans="1:25" ht="42" customHeight="1" x14ac:dyDescent="0.25">
      <c r="A349" s="1519" t="s">
        <v>475</v>
      </c>
      <c r="B349" s="1519"/>
      <c r="C349" s="1519"/>
      <c r="D349" s="1519"/>
      <c r="E349" s="1519"/>
      <c r="F349" s="1519"/>
      <c r="G349" s="1520"/>
    </row>
    <row r="350" spans="1:25" ht="24" customHeight="1" x14ac:dyDescent="0.25">
      <c r="A350" s="221" t="s">
        <v>476</v>
      </c>
      <c r="B350" s="260" t="s">
        <v>477</v>
      </c>
      <c r="C350" s="222" t="s">
        <v>478</v>
      </c>
      <c r="D350" s="260" t="s">
        <v>479</v>
      </c>
      <c r="E350" s="222" t="s">
        <v>480</v>
      </c>
      <c r="F350" s="260" t="s">
        <v>481</v>
      </c>
      <c r="G350" s="1512" t="s">
        <v>482</v>
      </c>
    </row>
    <row r="351" spans="1:25" x14ac:dyDescent="0.25">
      <c r="A351" s="188"/>
      <c r="B351" s="258" t="s">
        <v>33</v>
      </c>
      <c r="C351" s="223" t="s">
        <v>1733</v>
      </c>
      <c r="D351" s="258" t="s">
        <v>1734</v>
      </c>
      <c r="E351" s="223" t="s">
        <v>1735</v>
      </c>
      <c r="F351" s="258" t="s">
        <v>1736</v>
      </c>
      <c r="G351" s="1513"/>
    </row>
    <row r="352" spans="1:25" x14ac:dyDescent="0.25">
      <c r="A352" s="357"/>
      <c r="B352" s="354"/>
      <c r="C352" s="355"/>
      <c r="D352" s="354"/>
      <c r="E352" s="355"/>
      <c r="F352" s="354"/>
      <c r="G352" s="356"/>
    </row>
    <row r="353" spans="1:12" x14ac:dyDescent="0.25">
      <c r="A353" s="366" t="s">
        <v>483</v>
      </c>
      <c r="B353" s="475">
        <v>0</v>
      </c>
      <c r="C353" s="476">
        <v>0</v>
      </c>
      <c r="D353" s="475">
        <v>0.23200000000000001</v>
      </c>
      <c r="E353" s="476">
        <v>9.0999999999999998E-2</v>
      </c>
      <c r="F353" s="475">
        <v>0.67700000000000005</v>
      </c>
      <c r="G353" s="477">
        <v>4.4000000000000004</v>
      </c>
      <c r="I353" s="397"/>
      <c r="J353" s="397"/>
      <c r="K353" s="397"/>
      <c r="L353" s="397"/>
    </row>
    <row r="354" spans="1:12" x14ac:dyDescent="0.25">
      <c r="A354" s="351" t="s">
        <v>1737</v>
      </c>
      <c r="B354" s="348">
        <v>0</v>
      </c>
      <c r="C354" s="349">
        <v>0</v>
      </c>
      <c r="D354" s="348">
        <v>0.61</v>
      </c>
      <c r="E354" s="349">
        <v>0.26</v>
      </c>
      <c r="F354" s="348">
        <v>0.13</v>
      </c>
      <c r="G354" s="859">
        <v>3.5291211078726601</v>
      </c>
    </row>
    <row r="355" spans="1:12" x14ac:dyDescent="0.25">
      <c r="A355" s="350" t="s">
        <v>1738</v>
      </c>
      <c r="B355" s="347">
        <v>0</v>
      </c>
      <c r="C355" s="344">
        <v>0</v>
      </c>
      <c r="D355" s="347">
        <v>0.35</v>
      </c>
      <c r="E355" s="344">
        <v>0.19</v>
      </c>
      <c r="F355" s="347">
        <v>0.46</v>
      </c>
      <c r="G355" s="860">
        <v>4.1047947976990056</v>
      </c>
    </row>
    <row r="356" spans="1:12" x14ac:dyDescent="0.25">
      <c r="A356" s="351" t="s">
        <v>1739</v>
      </c>
      <c r="B356" s="348">
        <v>0</v>
      </c>
      <c r="C356" s="349">
        <v>0</v>
      </c>
      <c r="D356" s="348">
        <v>0.72</v>
      </c>
      <c r="E356" s="349">
        <v>0.05</v>
      </c>
      <c r="F356" s="348">
        <v>0.23</v>
      </c>
      <c r="G356" s="859">
        <v>3.5114931573092294</v>
      </c>
    </row>
    <row r="357" spans="1:12" x14ac:dyDescent="0.25">
      <c r="A357" s="350" t="s">
        <v>1740</v>
      </c>
      <c r="B357" s="347">
        <v>0</v>
      </c>
      <c r="C357" s="344">
        <v>0</v>
      </c>
      <c r="D357" s="347">
        <v>0</v>
      </c>
      <c r="E357" s="344">
        <v>0</v>
      </c>
      <c r="F357" s="347">
        <v>1</v>
      </c>
      <c r="G357" s="860">
        <v>4.9997014232661394</v>
      </c>
    </row>
    <row r="358" spans="1:12" x14ac:dyDescent="0.25">
      <c r="A358" s="351" t="s">
        <v>1741</v>
      </c>
      <c r="B358" s="348">
        <v>0</v>
      </c>
      <c r="C358" s="349">
        <v>0</v>
      </c>
      <c r="D358" s="348">
        <v>7.0000000000000007E-2</v>
      </c>
      <c r="E358" s="349">
        <v>0.01</v>
      </c>
      <c r="F358" s="348">
        <v>0.92</v>
      </c>
      <c r="G358" s="859">
        <v>4.8536557479785571</v>
      </c>
    </row>
    <row r="359" spans="1:12" x14ac:dyDescent="0.25">
      <c r="A359" s="350" t="s">
        <v>1742</v>
      </c>
      <c r="B359" s="347">
        <v>0</v>
      </c>
      <c r="C359" s="344">
        <v>0</v>
      </c>
      <c r="D359" s="347">
        <v>0</v>
      </c>
      <c r="E359" s="344">
        <v>0.01</v>
      </c>
      <c r="F359" s="347">
        <v>0.99</v>
      </c>
      <c r="G359" s="860">
        <v>4.9889182195949733</v>
      </c>
    </row>
    <row r="360" spans="1:12" x14ac:dyDescent="0.25">
      <c r="A360" s="351" t="s">
        <v>1743</v>
      </c>
      <c r="B360" s="348">
        <v>0</v>
      </c>
      <c r="C360" s="349">
        <v>0</v>
      </c>
      <c r="D360" s="348">
        <v>0.51</v>
      </c>
      <c r="E360" s="349">
        <v>0.45</v>
      </c>
      <c r="F360" s="348">
        <v>0.04</v>
      </c>
      <c r="G360" s="859">
        <v>3.5232918225801599</v>
      </c>
    </row>
    <row r="361" spans="1:12" x14ac:dyDescent="0.25">
      <c r="A361" s="350" t="s">
        <v>1744</v>
      </c>
      <c r="B361" s="347">
        <v>0</v>
      </c>
      <c r="C361" s="344">
        <v>0</v>
      </c>
      <c r="D361" s="347">
        <v>0.23</v>
      </c>
      <c r="E361" s="344">
        <v>0.22</v>
      </c>
      <c r="F361" s="347">
        <v>0.55000000000000004</v>
      </c>
      <c r="G361" s="860">
        <v>4.3278084079142314</v>
      </c>
    </row>
    <row r="362" spans="1:12" x14ac:dyDescent="0.25">
      <c r="A362" s="42" t="s">
        <v>1745</v>
      </c>
      <c r="B362" s="348">
        <v>0</v>
      </c>
      <c r="C362" s="349">
        <v>0</v>
      </c>
      <c r="D362" s="348">
        <v>0</v>
      </c>
      <c r="E362" s="352">
        <v>1</v>
      </c>
      <c r="F362" s="348">
        <v>0</v>
      </c>
      <c r="G362" s="861">
        <v>4</v>
      </c>
    </row>
    <row r="363" spans="1:12" x14ac:dyDescent="0.25">
      <c r="A363" s="135" t="s">
        <v>484</v>
      </c>
      <c r="B363" s="347">
        <v>0</v>
      </c>
      <c r="C363" s="344">
        <v>0</v>
      </c>
      <c r="D363" s="347">
        <v>0</v>
      </c>
      <c r="E363" s="344">
        <v>1</v>
      </c>
      <c r="F363" s="347">
        <v>0</v>
      </c>
      <c r="G363" s="860">
        <v>4</v>
      </c>
    </row>
    <row r="364" spans="1:12" x14ac:dyDescent="0.25">
      <c r="A364" s="135" t="s">
        <v>485</v>
      </c>
      <c r="B364" s="347">
        <v>0</v>
      </c>
      <c r="C364" s="344">
        <v>0</v>
      </c>
      <c r="D364" s="347">
        <v>0</v>
      </c>
      <c r="E364" s="344">
        <v>1</v>
      </c>
      <c r="F364" s="347">
        <v>0</v>
      </c>
      <c r="G364" s="860">
        <v>4</v>
      </c>
    </row>
    <row r="365" spans="1:12" x14ac:dyDescent="0.25">
      <c r="A365" s="42" t="s">
        <v>1746</v>
      </c>
      <c r="B365" s="348">
        <v>0</v>
      </c>
      <c r="C365" s="349">
        <v>0</v>
      </c>
      <c r="D365" s="348">
        <v>0</v>
      </c>
      <c r="E365" s="349">
        <v>0</v>
      </c>
      <c r="F365" s="348">
        <v>1</v>
      </c>
      <c r="G365" s="859">
        <v>5</v>
      </c>
      <c r="I365" s="342"/>
    </row>
    <row r="366" spans="1:12" x14ac:dyDescent="0.25">
      <c r="A366" s="358" t="s">
        <v>1747</v>
      </c>
      <c r="B366" s="478">
        <v>0</v>
      </c>
      <c r="C366" s="479">
        <v>0</v>
      </c>
      <c r="D366" s="478">
        <v>0</v>
      </c>
      <c r="E366" s="479">
        <v>0</v>
      </c>
      <c r="F366" s="478">
        <v>1</v>
      </c>
      <c r="G366" s="862">
        <v>5</v>
      </c>
      <c r="I366" s="134"/>
    </row>
    <row r="367" spans="1:12" x14ac:dyDescent="0.25">
      <c r="A367" s="358" t="s">
        <v>486</v>
      </c>
      <c r="B367" s="478">
        <v>0</v>
      </c>
      <c r="C367" s="479">
        <v>0</v>
      </c>
      <c r="D367" s="478">
        <v>0</v>
      </c>
      <c r="E367" s="479">
        <v>0</v>
      </c>
      <c r="F367" s="478">
        <v>1</v>
      </c>
      <c r="G367" s="862">
        <v>5</v>
      </c>
      <c r="I367" s="134"/>
    </row>
    <row r="368" spans="1:12" x14ac:dyDescent="0.25">
      <c r="A368" s="31" t="s">
        <v>487</v>
      </c>
      <c r="B368" s="348">
        <v>0</v>
      </c>
      <c r="C368" s="349">
        <v>0</v>
      </c>
      <c r="D368" s="348">
        <v>0</v>
      </c>
      <c r="E368" s="349">
        <v>1</v>
      </c>
      <c r="F368" s="348">
        <v>0</v>
      </c>
      <c r="G368" s="859">
        <v>4</v>
      </c>
      <c r="I368" s="343"/>
    </row>
    <row r="369" spans="1:9" x14ac:dyDescent="0.25">
      <c r="A369" s="136"/>
      <c r="B369" s="259"/>
      <c r="C369" s="219"/>
      <c r="D369" s="259"/>
      <c r="E369" s="219"/>
      <c r="F369" s="259"/>
      <c r="G369" s="220"/>
      <c r="I369" s="134"/>
    </row>
    <row r="370" spans="1:9" x14ac:dyDescent="0.25">
      <c r="A370" s="353" t="s">
        <v>488</v>
      </c>
      <c r="B370" s="480"/>
      <c r="C370" s="481"/>
      <c r="D370" s="480"/>
      <c r="E370" s="481"/>
      <c r="F370" s="480"/>
      <c r="G370" s="482"/>
    </row>
    <row r="371" spans="1:9" x14ac:dyDescent="0.25">
      <c r="A371" s="135" t="s">
        <v>489</v>
      </c>
      <c r="B371" s="347"/>
      <c r="C371" s="344"/>
      <c r="D371" s="347"/>
      <c r="E371" s="344"/>
      <c r="F371" s="347"/>
      <c r="G371" s="220">
        <f>+J170</f>
        <v>1.5</v>
      </c>
    </row>
    <row r="372" spans="1:9" x14ac:dyDescent="0.25">
      <c r="A372" s="42" t="s">
        <v>490</v>
      </c>
      <c r="B372" s="348"/>
      <c r="C372" s="349"/>
      <c r="D372" s="348"/>
      <c r="E372" s="349"/>
      <c r="F372" s="348"/>
      <c r="G372" s="1162">
        <f>+J171</f>
        <v>1.9</v>
      </c>
    </row>
    <row r="373" spans="1:9" x14ac:dyDescent="0.25">
      <c r="A373" s="261" t="s">
        <v>491</v>
      </c>
      <c r="B373" s="346"/>
      <c r="C373" s="345"/>
      <c r="D373" s="346"/>
      <c r="E373" s="345"/>
      <c r="F373" s="346"/>
      <c r="G373" s="956">
        <f>+J172</f>
        <v>4.4000000000000004</v>
      </c>
    </row>
    <row r="374" spans="1:9" x14ac:dyDescent="0.25">
      <c r="A374" s="139"/>
      <c r="B374" s="140"/>
      <c r="C374" s="140"/>
      <c r="D374" s="140"/>
      <c r="E374" s="140"/>
      <c r="F374" s="140"/>
      <c r="G374" s="140"/>
    </row>
    <row r="375" spans="1:9" ht="111" customHeight="1" x14ac:dyDescent="0.25">
      <c r="A375" s="1511" t="s">
        <v>492</v>
      </c>
      <c r="B375" s="1511"/>
      <c r="C375" s="1511"/>
      <c r="D375" s="1511"/>
      <c r="E375" s="1511"/>
      <c r="F375" s="1511"/>
      <c r="G375" s="1511"/>
    </row>
    <row r="376" spans="1:9" hidden="1" x14ac:dyDescent="0.25">
      <c r="A376" s="137"/>
      <c r="B376" s="138"/>
      <c r="C376" s="138"/>
      <c r="D376" s="138"/>
      <c r="E376" s="138"/>
      <c r="F376" s="138"/>
      <c r="G376" s="138"/>
    </row>
  </sheetData>
  <sheetProtection algorithmName="SHA-512" hashValue="WmpLoFWs8TD0v0TsR0HiH2vlyFU5Cny/QxDGdGmfumFyBO+bIi65x7Bi1PdExhdIe/LHDSVLdM5PUvtiVJgawQ==" saltValue="60NG6bmvGnCZDBsXTN5niQ==" spinCount="100000" sheet="1" objects="1" scenarios="1"/>
  <mergeCells count="34">
    <mergeCell ref="A375:G375"/>
    <mergeCell ref="G350:G351"/>
    <mergeCell ref="S322:T322"/>
    <mergeCell ref="O321:T321"/>
    <mergeCell ref="A346:M346"/>
    <mergeCell ref="A348:G348"/>
    <mergeCell ref="A349:G349"/>
    <mergeCell ref="V321:Y321"/>
    <mergeCell ref="I322:J322"/>
    <mergeCell ref="Q322:R322"/>
    <mergeCell ref="X322:Y322"/>
    <mergeCell ref="A293:J293"/>
    <mergeCell ref="A295:C295"/>
    <mergeCell ref="G322:H322"/>
    <mergeCell ref="E322:F322"/>
    <mergeCell ref="A321:J321"/>
    <mergeCell ref="A45:F45"/>
    <mergeCell ref="A72:F73"/>
    <mergeCell ref="A1:F1"/>
    <mergeCell ref="A2:F2"/>
    <mergeCell ref="F44:G44"/>
    <mergeCell ref="A22:F23"/>
    <mergeCell ref="A47:I48"/>
    <mergeCell ref="A70:I70"/>
    <mergeCell ref="A165:J166"/>
    <mergeCell ref="A292:J292"/>
    <mergeCell ref="A121:H121"/>
    <mergeCell ref="A124:H125"/>
    <mergeCell ref="A161:H161"/>
    <mergeCell ref="A122:F122"/>
    <mergeCell ref="A162:H162"/>
    <mergeCell ref="A209:B209"/>
    <mergeCell ref="A167:B167"/>
    <mergeCell ref="A251:B25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A5BEB9"/>
  </sheetPr>
  <dimension ref="A1:W66"/>
  <sheetViews>
    <sheetView showGridLines="0" zoomScaleNormal="100" workbookViewId="0">
      <selection sqref="A1:T1"/>
    </sheetView>
  </sheetViews>
  <sheetFormatPr defaultColWidth="0" defaultRowHeight="15" zeroHeight="1" x14ac:dyDescent="0.25"/>
  <cols>
    <col min="1" max="1" width="19.85546875" customWidth="1"/>
    <col min="2" max="2" width="25.140625" customWidth="1"/>
    <col min="3" max="3" width="17.85546875" customWidth="1"/>
    <col min="4" max="5" width="17.42578125" customWidth="1"/>
    <col min="6" max="6" width="17.42578125" style="41" customWidth="1"/>
    <col min="7" max="7" width="17" style="41" customWidth="1"/>
    <col min="8" max="8" width="3.5703125" customWidth="1"/>
    <col min="9" max="9" width="18" customWidth="1"/>
    <col min="10" max="10" width="23" customWidth="1"/>
    <col min="11" max="11" width="16.5703125" customWidth="1"/>
    <col min="12" max="13" width="16.85546875" customWidth="1"/>
    <col min="14" max="14" width="17" customWidth="1"/>
    <col min="15" max="15" width="3.5703125" customWidth="1"/>
    <col min="16" max="16" width="19.85546875" customWidth="1"/>
    <col min="17" max="17" width="25.140625" customWidth="1"/>
    <col min="18" max="18" width="17.85546875" customWidth="1"/>
    <col min="19" max="20" width="17.42578125" customWidth="1"/>
    <col min="21" max="21" width="8.7109375" customWidth="1"/>
    <col min="22" max="23" width="0" hidden="1" customWidth="1"/>
    <col min="24" max="16384" width="8.7109375" hidden="1"/>
  </cols>
  <sheetData>
    <row r="1" spans="1:23" ht="41.25" customHeight="1" x14ac:dyDescent="0.25">
      <c r="A1" s="1541" t="s">
        <v>493</v>
      </c>
      <c r="B1" s="1541"/>
      <c r="C1" s="1541"/>
      <c r="D1" s="1541"/>
      <c r="E1" s="1541"/>
      <c r="F1" s="1541"/>
      <c r="G1" s="1541"/>
      <c r="H1" s="1541"/>
      <c r="I1" s="1541"/>
      <c r="J1" s="1541"/>
      <c r="K1" s="1541"/>
      <c r="L1" s="1541"/>
      <c r="M1" s="1541"/>
      <c r="N1" s="1541"/>
      <c r="O1" s="1541"/>
      <c r="P1" s="1541"/>
      <c r="Q1" s="1541"/>
      <c r="R1" s="1541"/>
      <c r="S1" s="1541"/>
      <c r="T1" s="1541"/>
    </row>
    <row r="2" spans="1:23" ht="64.5" customHeight="1" x14ac:dyDescent="0.25">
      <c r="A2" s="1463" t="s">
        <v>494</v>
      </c>
      <c r="B2" s="1463"/>
      <c r="C2" s="1463"/>
      <c r="D2" s="1463"/>
      <c r="E2" s="1463"/>
      <c r="F2" s="1463"/>
      <c r="G2" s="1463"/>
      <c r="H2" s="1463"/>
      <c r="I2" s="1463"/>
      <c r="J2" s="1463"/>
      <c r="K2" s="1463"/>
      <c r="L2" s="1463"/>
      <c r="M2" s="1463"/>
      <c r="N2" s="1463"/>
      <c r="O2" s="1463"/>
      <c r="P2" s="1463"/>
      <c r="Q2" s="1463"/>
      <c r="R2" s="1463"/>
      <c r="S2" s="1463"/>
      <c r="T2" s="1463"/>
    </row>
    <row r="3" spans="1:23" ht="22.5" customHeight="1" x14ac:dyDescent="0.25">
      <c r="A3" s="1546" t="s">
        <v>495</v>
      </c>
      <c r="B3" s="1546"/>
      <c r="C3" s="1546"/>
      <c r="D3" s="1546"/>
      <c r="E3" s="1546"/>
      <c r="F3" s="1546"/>
      <c r="G3" s="1546"/>
      <c r="H3" s="738"/>
      <c r="I3" s="1546" t="s">
        <v>496</v>
      </c>
      <c r="J3" s="1546"/>
      <c r="K3" s="1546"/>
      <c r="L3" s="1546"/>
      <c r="M3" s="1546"/>
      <c r="N3" s="1546"/>
      <c r="O3" s="699"/>
      <c r="P3" s="1546" t="s">
        <v>497</v>
      </c>
      <c r="Q3" s="1546"/>
      <c r="R3" s="1546"/>
      <c r="S3" s="1546"/>
      <c r="T3" s="1546"/>
    </row>
    <row r="4" spans="1:23" ht="21" customHeight="1" x14ac:dyDescent="0.25">
      <c r="A4" s="1524" t="s">
        <v>498</v>
      </c>
      <c r="B4" s="1525"/>
      <c r="C4" s="745" t="s">
        <v>1748</v>
      </c>
      <c r="D4" s="1159" t="s">
        <v>499</v>
      </c>
      <c r="E4" s="746">
        <v>2022</v>
      </c>
      <c r="F4" s="746">
        <v>2021</v>
      </c>
      <c r="G4" s="746">
        <v>2020</v>
      </c>
      <c r="H4" s="737"/>
      <c r="I4" s="1524" t="s">
        <v>1749</v>
      </c>
      <c r="J4" s="1525"/>
      <c r="K4" s="745" t="s">
        <v>1750</v>
      </c>
      <c r="L4" s="1159" t="s">
        <v>1751</v>
      </c>
      <c r="M4" s="746">
        <v>2022</v>
      </c>
      <c r="N4" s="746">
        <v>2021</v>
      </c>
      <c r="O4" s="747"/>
      <c r="P4" s="1524" t="s">
        <v>1752</v>
      </c>
      <c r="Q4" s="1525"/>
      <c r="R4" s="745" t="s">
        <v>1753</v>
      </c>
      <c r="S4" s="1159" t="s">
        <v>1754</v>
      </c>
      <c r="T4" s="746">
        <v>2022</v>
      </c>
    </row>
    <row r="5" spans="1:23" ht="20.25" customHeight="1" x14ac:dyDescent="0.25">
      <c r="A5" s="1534" t="s">
        <v>500</v>
      </c>
      <c r="B5" s="1535"/>
      <c r="C5" s="748" t="s">
        <v>501</v>
      </c>
      <c r="D5" s="749" t="s">
        <v>1755</v>
      </c>
      <c r="E5" s="750">
        <v>53312</v>
      </c>
      <c r="F5" s="750">
        <v>44114</v>
      </c>
      <c r="G5" s="750">
        <v>45185</v>
      </c>
      <c r="H5" s="737"/>
      <c r="I5" s="1534" t="s">
        <v>1756</v>
      </c>
      <c r="J5" s="1535"/>
      <c r="K5" s="748" t="s">
        <v>1757</v>
      </c>
      <c r="L5" s="749" t="s">
        <v>1758</v>
      </c>
      <c r="M5" s="749">
        <v>1899</v>
      </c>
      <c r="N5" s="750">
        <v>1899</v>
      </c>
      <c r="O5" s="747"/>
      <c r="P5" s="1534" t="s">
        <v>1759</v>
      </c>
      <c r="Q5" s="1535"/>
      <c r="R5" s="748" t="s">
        <v>1760</v>
      </c>
      <c r="S5" s="749" t="s">
        <v>1761</v>
      </c>
      <c r="T5" s="750">
        <v>35127</v>
      </c>
      <c r="U5" s="48"/>
      <c r="V5" s="48"/>
      <c r="W5" s="48"/>
    </row>
    <row r="6" spans="1:23" ht="20.25" customHeight="1" x14ac:dyDescent="0.25">
      <c r="A6" s="1547" t="s">
        <v>502</v>
      </c>
      <c r="B6" s="1548"/>
      <c r="C6" s="1548"/>
      <c r="D6" s="1548"/>
      <c r="E6" s="1548"/>
      <c r="F6" s="1548"/>
      <c r="G6" s="1549"/>
      <c r="H6" s="737"/>
      <c r="I6" s="1547" t="s">
        <v>503</v>
      </c>
      <c r="J6" s="1548"/>
      <c r="K6" s="1548"/>
      <c r="L6" s="1548"/>
      <c r="M6" s="1548"/>
      <c r="N6" s="1548"/>
      <c r="O6" s="751"/>
      <c r="P6" s="1547" t="s">
        <v>504</v>
      </c>
      <c r="Q6" s="1548"/>
      <c r="R6" s="1548"/>
      <c r="S6" s="1548"/>
      <c r="T6" s="1548"/>
      <c r="U6" s="40"/>
      <c r="V6" s="40"/>
      <c r="W6" s="40"/>
    </row>
    <row r="7" spans="1:23" ht="20.25" customHeight="1" x14ac:dyDescent="0.25">
      <c r="A7" s="1536" t="s">
        <v>1762</v>
      </c>
      <c r="B7" s="1537"/>
      <c r="C7" s="752" t="s">
        <v>1763</v>
      </c>
      <c r="D7" s="1158" t="s">
        <v>1764</v>
      </c>
      <c r="E7" s="754">
        <v>2022</v>
      </c>
      <c r="F7" s="752">
        <v>2021</v>
      </c>
      <c r="G7" s="755">
        <v>2020</v>
      </c>
      <c r="H7" s="737"/>
      <c r="I7" s="1536" t="s">
        <v>1765</v>
      </c>
      <c r="J7" s="1537"/>
      <c r="K7" s="756" t="s">
        <v>1766</v>
      </c>
      <c r="L7" s="1160" t="s">
        <v>1767</v>
      </c>
      <c r="M7" s="756">
        <v>2022</v>
      </c>
      <c r="N7" s="752">
        <v>2021</v>
      </c>
      <c r="O7" s="699"/>
      <c r="P7" s="1536" t="s">
        <v>1768</v>
      </c>
      <c r="Q7" s="1537"/>
      <c r="R7" s="756" t="s">
        <v>1769</v>
      </c>
      <c r="S7" s="1161" t="s">
        <v>1770</v>
      </c>
      <c r="T7" s="753">
        <v>2022</v>
      </c>
      <c r="U7" s="43"/>
      <c r="V7" s="43"/>
      <c r="W7" s="43"/>
    </row>
    <row r="8" spans="1:23" ht="20.25" customHeight="1" x14ac:dyDescent="0.25">
      <c r="A8" s="1533" t="s">
        <v>505</v>
      </c>
      <c r="B8" s="1521"/>
      <c r="C8" s="757" t="s">
        <v>45</v>
      </c>
      <c r="D8" s="1204">
        <v>2000</v>
      </c>
      <c r="E8" s="759">
        <v>3141.1</v>
      </c>
      <c r="F8" s="760">
        <v>3023.5</v>
      </c>
      <c r="G8" s="762">
        <v>4021.6</v>
      </c>
      <c r="H8" s="737"/>
      <c r="I8" s="1533" t="s">
        <v>1771</v>
      </c>
      <c r="J8" s="1521"/>
      <c r="K8" s="763" t="s">
        <v>1772</v>
      </c>
      <c r="L8" s="1209">
        <v>2000</v>
      </c>
      <c r="M8" s="765">
        <v>1553</v>
      </c>
      <c r="N8" s="767">
        <v>1618</v>
      </c>
      <c r="O8" s="699"/>
      <c r="P8" s="1533" t="s">
        <v>1773</v>
      </c>
      <c r="Q8" s="1521"/>
      <c r="R8" s="763" t="s">
        <v>1774</v>
      </c>
      <c r="S8" s="1214">
        <v>2000</v>
      </c>
      <c r="T8" s="768">
        <v>2512.54</v>
      </c>
      <c r="U8" s="43"/>
      <c r="V8" s="43"/>
      <c r="W8" s="43"/>
    </row>
    <row r="9" spans="1:23" ht="19.5" customHeight="1" x14ac:dyDescent="0.25">
      <c r="A9" s="1540" t="s">
        <v>506</v>
      </c>
      <c r="B9" s="1529"/>
      <c r="C9" s="769" t="s">
        <v>1775</v>
      </c>
      <c r="D9" s="1205">
        <v>4000</v>
      </c>
      <c r="E9" s="770">
        <v>4387</v>
      </c>
      <c r="F9" s="771">
        <v>5407.9</v>
      </c>
      <c r="G9" s="773">
        <v>4510.3</v>
      </c>
      <c r="H9" s="737"/>
      <c r="I9" s="1540" t="s">
        <v>1776</v>
      </c>
      <c r="J9" s="1529"/>
      <c r="K9" s="774" t="s">
        <v>1777</v>
      </c>
      <c r="L9" s="1210">
        <v>4000</v>
      </c>
      <c r="M9" s="776">
        <v>1471</v>
      </c>
      <c r="N9" s="777">
        <v>1546</v>
      </c>
      <c r="O9" s="699"/>
      <c r="P9" s="1540" t="s">
        <v>1778</v>
      </c>
      <c r="Q9" s="1529"/>
      <c r="R9" s="774" t="s">
        <v>1779</v>
      </c>
      <c r="S9" s="1215">
        <v>4000</v>
      </c>
      <c r="T9" s="778">
        <v>8873.81</v>
      </c>
      <c r="U9" s="43"/>
      <c r="V9" s="43"/>
      <c r="W9" s="43"/>
    </row>
    <row r="10" spans="1:23" ht="24" customHeight="1" x14ac:dyDescent="0.25">
      <c r="A10" s="1533" t="s">
        <v>507</v>
      </c>
      <c r="B10" s="1521"/>
      <c r="C10" s="757" t="s">
        <v>48</v>
      </c>
      <c r="D10" s="1206">
        <v>10</v>
      </c>
      <c r="E10" s="779">
        <v>47</v>
      </c>
      <c r="F10" s="766">
        <v>11.7</v>
      </c>
      <c r="G10" s="780">
        <v>29.5</v>
      </c>
      <c r="H10" s="737"/>
      <c r="I10" s="1533" t="s">
        <v>1780</v>
      </c>
      <c r="J10" s="1521"/>
      <c r="K10" s="763" t="s">
        <v>1781</v>
      </c>
      <c r="L10" s="1211">
        <v>10</v>
      </c>
      <c r="M10" s="764">
        <v>0.19</v>
      </c>
      <c r="N10" s="766">
        <v>4.1100000000000003</v>
      </c>
      <c r="O10" s="699"/>
      <c r="P10" s="1533" t="s">
        <v>1782</v>
      </c>
      <c r="Q10" s="1521"/>
      <c r="R10" s="763" t="s">
        <v>1783</v>
      </c>
      <c r="S10" s="1216">
        <v>10</v>
      </c>
      <c r="T10" s="781">
        <v>1.7</v>
      </c>
      <c r="U10" s="43"/>
      <c r="V10" s="43"/>
      <c r="W10" s="43"/>
    </row>
    <row r="11" spans="1:23" ht="20.25" customHeight="1" x14ac:dyDescent="0.25">
      <c r="A11" s="1534" t="s">
        <v>508</v>
      </c>
      <c r="B11" s="1535"/>
      <c r="C11" s="748" t="s">
        <v>509</v>
      </c>
      <c r="D11" s="1207">
        <v>80</v>
      </c>
      <c r="E11" s="737">
        <v>73.3</v>
      </c>
      <c r="F11" s="748">
        <v>85.9</v>
      </c>
      <c r="G11" s="749">
        <v>103.2</v>
      </c>
      <c r="H11" s="737"/>
      <c r="I11" s="1534" t="s">
        <v>52</v>
      </c>
      <c r="J11" s="1535"/>
      <c r="K11" s="775" t="s">
        <v>1784</v>
      </c>
      <c r="L11" s="1212">
        <v>75</v>
      </c>
      <c r="M11" s="775">
        <v>76</v>
      </c>
      <c r="N11" s="748">
        <v>60</v>
      </c>
      <c r="O11" s="699"/>
      <c r="P11" s="1534" t="s">
        <v>1785</v>
      </c>
      <c r="Q11" s="1535"/>
      <c r="R11" s="775" t="s">
        <v>1786</v>
      </c>
      <c r="S11" s="1217">
        <v>75</v>
      </c>
      <c r="T11" s="836" t="s">
        <v>1787</v>
      </c>
      <c r="U11" s="43"/>
      <c r="V11" s="43"/>
      <c r="W11" s="43"/>
    </row>
    <row r="12" spans="1:23" ht="24.75" customHeight="1" x14ac:dyDescent="0.35">
      <c r="A12" s="1538" t="s">
        <v>1788</v>
      </c>
      <c r="B12" s="1539"/>
      <c r="C12" s="766" t="s">
        <v>1789</v>
      </c>
      <c r="D12" s="1206">
        <v>60</v>
      </c>
      <c r="E12" s="782">
        <v>75</v>
      </c>
      <c r="F12" s="766">
        <v>60.9</v>
      </c>
      <c r="G12" s="780">
        <v>57.4</v>
      </c>
      <c r="H12" s="737"/>
      <c r="I12" s="1533" t="s">
        <v>510</v>
      </c>
      <c r="J12" s="1521"/>
      <c r="K12" s="763" t="s">
        <v>511</v>
      </c>
      <c r="L12" s="1211">
        <v>2</v>
      </c>
      <c r="M12" s="764">
        <v>2.25</v>
      </c>
      <c r="N12" s="766" t="s">
        <v>512</v>
      </c>
      <c r="O12" s="699"/>
      <c r="P12" s="1533" t="s">
        <v>1790</v>
      </c>
      <c r="Q12" s="1521"/>
      <c r="R12" s="763" t="s">
        <v>1791</v>
      </c>
      <c r="S12" s="1216">
        <v>2</v>
      </c>
      <c r="T12" s="837" t="s">
        <v>1792</v>
      </c>
      <c r="U12" s="43"/>
      <c r="V12" s="43"/>
      <c r="W12" s="43"/>
    </row>
    <row r="13" spans="1:23" ht="20.25" customHeight="1" x14ac:dyDescent="0.25">
      <c r="A13" s="1540" t="s">
        <v>1793</v>
      </c>
      <c r="B13" s="1529"/>
      <c r="C13" s="769" t="s">
        <v>1794</v>
      </c>
      <c r="D13" s="1207">
        <v>2</v>
      </c>
      <c r="E13" s="737">
        <v>3.4</v>
      </c>
      <c r="F13" s="748">
        <v>3.7</v>
      </c>
      <c r="G13" s="749">
        <v>2.8</v>
      </c>
      <c r="H13" s="737"/>
      <c r="I13" s="1544" t="s">
        <v>49</v>
      </c>
      <c r="J13" s="1531"/>
      <c r="K13" s="783" t="s">
        <v>1795</v>
      </c>
      <c r="L13" s="1213">
        <v>60</v>
      </c>
      <c r="M13" s="784">
        <v>32.799999999999997</v>
      </c>
      <c r="N13" s="785">
        <v>32.11</v>
      </c>
      <c r="O13" s="699"/>
      <c r="P13" s="1544" t="s">
        <v>1796</v>
      </c>
      <c r="Q13" s="1531"/>
      <c r="R13" s="783" t="s">
        <v>1797</v>
      </c>
      <c r="S13" s="1218">
        <v>60</v>
      </c>
      <c r="T13" s="786">
        <v>23.23</v>
      </c>
      <c r="U13" s="43"/>
      <c r="V13" s="43"/>
      <c r="W13" s="43"/>
    </row>
    <row r="14" spans="1:23" ht="89.25" customHeight="1" x14ac:dyDescent="0.25">
      <c r="A14" s="1533" t="s">
        <v>1798</v>
      </c>
      <c r="B14" s="1521"/>
      <c r="C14" s="757" t="s">
        <v>1799</v>
      </c>
      <c r="D14" s="1206">
        <v>60</v>
      </c>
      <c r="E14" s="779">
        <v>44.02</v>
      </c>
      <c r="F14" s="766">
        <v>45.1</v>
      </c>
      <c r="G14" s="780">
        <v>46.2</v>
      </c>
      <c r="H14" s="737"/>
      <c r="I14" s="1535"/>
      <c r="J14" s="1535"/>
      <c r="K14" s="737"/>
      <c r="L14" s="737"/>
      <c r="M14" s="737"/>
      <c r="N14" s="737"/>
      <c r="O14" s="699"/>
      <c r="P14" s="1535"/>
      <c r="Q14" s="1535"/>
      <c r="R14" s="737"/>
      <c r="S14" s="737"/>
      <c r="T14" s="737"/>
      <c r="U14" s="43"/>
      <c r="V14" s="43"/>
      <c r="W14" s="43"/>
    </row>
    <row r="15" spans="1:23" ht="96.75" x14ac:dyDescent="0.25">
      <c r="A15" s="1550" t="s">
        <v>50</v>
      </c>
      <c r="B15" s="1551"/>
      <c r="C15" s="787" t="s">
        <v>1800</v>
      </c>
      <c r="D15" s="1208" t="s">
        <v>513</v>
      </c>
      <c r="E15" s="788" t="s">
        <v>514</v>
      </c>
      <c r="F15" s="787" t="s">
        <v>515</v>
      </c>
      <c r="G15" s="789" t="s">
        <v>516</v>
      </c>
      <c r="H15" s="737"/>
      <c r="I15" s="1535"/>
      <c r="J15" s="1535"/>
      <c r="K15" s="737"/>
      <c r="L15" s="737"/>
      <c r="M15" s="737"/>
      <c r="N15" s="737"/>
      <c r="O15" s="699"/>
      <c r="P15" s="1535"/>
      <c r="Q15" s="1535"/>
      <c r="R15" s="737"/>
      <c r="S15" s="737"/>
      <c r="T15" s="737"/>
    </row>
    <row r="16" spans="1:23" ht="21.75" customHeight="1" x14ac:dyDescent="0.25">
      <c r="A16" s="790" t="s">
        <v>1801</v>
      </c>
      <c r="B16" s="790" t="s">
        <v>1802</v>
      </c>
      <c r="C16" s="790" t="s">
        <v>1803</v>
      </c>
      <c r="D16" s="791" t="s">
        <v>1804</v>
      </c>
      <c r="E16" s="791" t="s">
        <v>1805</v>
      </c>
      <c r="F16" s="792" t="s">
        <v>1806</v>
      </c>
      <c r="G16" s="791" t="s">
        <v>1807</v>
      </c>
      <c r="H16" s="737"/>
      <c r="I16" s="791" t="s">
        <v>1808</v>
      </c>
      <c r="J16" s="791" t="s">
        <v>1809</v>
      </c>
      <c r="K16" s="791" t="s">
        <v>1810</v>
      </c>
      <c r="L16" s="793" t="s">
        <v>1811</v>
      </c>
      <c r="M16" s="793" t="s">
        <v>1812</v>
      </c>
      <c r="N16" s="793" t="s">
        <v>1813</v>
      </c>
      <c r="O16" s="699"/>
      <c r="P16" s="791" t="s">
        <v>1814</v>
      </c>
      <c r="Q16" s="791" t="s">
        <v>1815</v>
      </c>
      <c r="R16" s="791" t="s">
        <v>1816</v>
      </c>
      <c r="S16" s="793" t="s">
        <v>1817</v>
      </c>
      <c r="T16" s="793" t="s">
        <v>1818</v>
      </c>
    </row>
    <row r="17" spans="1:20" ht="15" customHeight="1" x14ac:dyDescent="0.25">
      <c r="A17" s="1552" t="s">
        <v>517</v>
      </c>
      <c r="B17" s="1552"/>
      <c r="C17" s="1552"/>
      <c r="D17" s="853" t="s">
        <v>1819</v>
      </c>
      <c r="E17" s="794">
        <v>2022</v>
      </c>
      <c r="F17" s="794">
        <v>2021</v>
      </c>
      <c r="G17" s="795">
        <v>2020</v>
      </c>
      <c r="H17" s="796"/>
      <c r="I17" s="1552" t="s">
        <v>1820</v>
      </c>
      <c r="J17" s="1552"/>
      <c r="K17" s="1552"/>
      <c r="L17" s="853" t="s">
        <v>1821</v>
      </c>
      <c r="M17" s="794">
        <v>2022</v>
      </c>
      <c r="N17" s="795">
        <v>2021</v>
      </c>
      <c r="O17" s="699"/>
      <c r="P17" s="1552" t="s">
        <v>1822</v>
      </c>
      <c r="Q17" s="1552"/>
      <c r="R17" s="1552"/>
      <c r="S17" s="854" t="s">
        <v>1823</v>
      </c>
      <c r="T17" s="795">
        <v>2022</v>
      </c>
    </row>
    <row r="18" spans="1:20" ht="15" customHeight="1" x14ac:dyDescent="0.25">
      <c r="A18" s="1522" t="s">
        <v>518</v>
      </c>
      <c r="B18" s="1529" t="s">
        <v>519</v>
      </c>
      <c r="C18" s="1529"/>
      <c r="D18" s="855" t="s">
        <v>1824</v>
      </c>
      <c r="E18" s="798">
        <v>1</v>
      </c>
      <c r="F18" s="800">
        <v>1</v>
      </c>
      <c r="G18" s="801">
        <v>1</v>
      </c>
      <c r="H18" s="799"/>
      <c r="I18" s="1522" t="s">
        <v>1825</v>
      </c>
      <c r="J18" s="1529" t="s">
        <v>1826</v>
      </c>
      <c r="K18" s="1530"/>
      <c r="L18" s="849" t="s">
        <v>1827</v>
      </c>
      <c r="M18" s="798">
        <v>1</v>
      </c>
      <c r="N18" s="802">
        <v>1</v>
      </c>
      <c r="O18" s="699"/>
      <c r="P18" s="1522" t="s">
        <v>1828</v>
      </c>
      <c r="Q18" s="1529" t="s">
        <v>1829</v>
      </c>
      <c r="R18" s="1530"/>
      <c r="S18" s="849" t="s">
        <v>1830</v>
      </c>
      <c r="T18" s="838">
        <v>0</v>
      </c>
    </row>
    <row r="19" spans="1:20" ht="15" customHeight="1" x14ac:dyDescent="0.25">
      <c r="A19" s="1522"/>
      <c r="B19" s="1521" t="s">
        <v>520</v>
      </c>
      <c r="C19" s="1521"/>
      <c r="D19" s="856" t="s">
        <v>1831</v>
      </c>
      <c r="E19" s="803">
        <v>61</v>
      </c>
      <c r="F19" s="758">
        <v>49</v>
      </c>
      <c r="G19" s="804">
        <v>40.5</v>
      </c>
      <c r="H19" s="799"/>
      <c r="I19" s="1522"/>
      <c r="J19" s="1521" t="s">
        <v>1832</v>
      </c>
      <c r="K19" s="1528"/>
      <c r="L19" s="850" t="s">
        <v>1833</v>
      </c>
      <c r="M19" s="805" t="s">
        <v>1834</v>
      </c>
      <c r="N19" s="761" t="s">
        <v>521</v>
      </c>
      <c r="O19" s="699"/>
      <c r="P19" s="1522"/>
      <c r="Q19" s="1521" t="s">
        <v>1835</v>
      </c>
      <c r="R19" s="1528"/>
      <c r="S19" s="850" t="s">
        <v>1836</v>
      </c>
      <c r="T19" s="839" t="s">
        <v>1837</v>
      </c>
    </row>
    <row r="20" spans="1:20" ht="15" customHeight="1" x14ac:dyDescent="0.25">
      <c r="A20" s="1522"/>
      <c r="B20" s="1529" t="s">
        <v>522</v>
      </c>
      <c r="C20" s="1529"/>
      <c r="D20" s="855" t="s">
        <v>1838</v>
      </c>
      <c r="E20" s="806">
        <v>3516</v>
      </c>
      <c r="F20" s="807">
        <v>3183</v>
      </c>
      <c r="G20" s="808">
        <v>4241</v>
      </c>
      <c r="H20" s="799"/>
      <c r="I20" s="1522"/>
      <c r="J20" s="1529" t="s">
        <v>1839</v>
      </c>
      <c r="K20" s="1530"/>
      <c r="L20" s="849" t="s">
        <v>1840</v>
      </c>
      <c r="M20" s="797">
        <v>139.78</v>
      </c>
      <c r="N20" s="772">
        <v>147.4</v>
      </c>
      <c r="O20" s="699"/>
      <c r="P20" s="1522"/>
      <c r="Q20" s="1529" t="s">
        <v>1841</v>
      </c>
      <c r="R20" s="1530"/>
      <c r="S20" s="849" t="s">
        <v>1842</v>
      </c>
      <c r="T20" s="840">
        <v>1532.65</v>
      </c>
    </row>
    <row r="21" spans="1:20" x14ac:dyDescent="0.25">
      <c r="A21" s="1522"/>
      <c r="B21" s="1521" t="s">
        <v>523</v>
      </c>
      <c r="C21" s="1521"/>
      <c r="D21" s="856" t="s">
        <v>1843</v>
      </c>
      <c r="E21" s="809">
        <v>3578</v>
      </c>
      <c r="F21" s="810">
        <v>3232</v>
      </c>
      <c r="G21" s="811">
        <v>4281</v>
      </c>
      <c r="H21" s="799"/>
      <c r="I21" s="1522"/>
      <c r="J21" s="1521" t="s">
        <v>1844</v>
      </c>
      <c r="K21" s="1528"/>
      <c r="L21" s="850" t="s">
        <v>1845</v>
      </c>
      <c r="M21" s="805">
        <v>139.78</v>
      </c>
      <c r="N21" s="761">
        <v>147.4</v>
      </c>
      <c r="O21" s="699"/>
      <c r="P21" s="1522"/>
      <c r="Q21" s="1521" t="s">
        <v>1846</v>
      </c>
      <c r="R21" s="1528"/>
      <c r="S21" s="850" t="s">
        <v>1847</v>
      </c>
      <c r="T21" s="841">
        <v>1532.65</v>
      </c>
    </row>
    <row r="22" spans="1:20" ht="24.75" x14ac:dyDescent="0.25">
      <c r="A22" s="1522"/>
      <c r="B22" s="1529" t="s">
        <v>524</v>
      </c>
      <c r="C22" s="1529"/>
      <c r="D22" s="855" t="s">
        <v>525</v>
      </c>
      <c r="E22" s="797">
        <v>0</v>
      </c>
      <c r="F22" s="799">
        <v>0</v>
      </c>
      <c r="G22" s="808">
        <v>4868</v>
      </c>
      <c r="H22" s="799"/>
      <c r="I22" s="1522"/>
      <c r="J22" s="1529" t="s">
        <v>1848</v>
      </c>
      <c r="K22" s="1530"/>
      <c r="L22" s="849" t="s">
        <v>1849</v>
      </c>
      <c r="M22" s="797" t="s">
        <v>1850</v>
      </c>
      <c r="N22" s="772" t="s">
        <v>1851</v>
      </c>
      <c r="O22" s="699"/>
      <c r="P22" s="1522"/>
      <c r="Q22" s="1529" t="s">
        <v>1852</v>
      </c>
      <c r="R22" s="1530"/>
      <c r="S22" s="849" t="s">
        <v>1853</v>
      </c>
      <c r="T22" s="842" t="s">
        <v>1854</v>
      </c>
    </row>
    <row r="23" spans="1:20" x14ac:dyDescent="0.25">
      <c r="A23" s="1522"/>
      <c r="B23" s="1529"/>
      <c r="C23" s="1529"/>
      <c r="D23" s="855" t="s">
        <v>526</v>
      </c>
      <c r="E23" s="806">
        <v>24496</v>
      </c>
      <c r="F23" s="807">
        <v>12495</v>
      </c>
      <c r="G23" s="808">
        <v>53408</v>
      </c>
      <c r="H23" s="799"/>
      <c r="I23" s="1522"/>
      <c r="J23" s="1529"/>
      <c r="K23" s="1530"/>
      <c r="L23" s="849" t="s">
        <v>1855</v>
      </c>
      <c r="M23" s="797" t="s">
        <v>1856</v>
      </c>
      <c r="N23" s="772" t="s">
        <v>1857</v>
      </c>
      <c r="O23" s="699"/>
      <c r="P23" s="1522"/>
      <c r="Q23" s="1529"/>
      <c r="R23" s="1530"/>
      <c r="S23" s="849" t="s">
        <v>1858</v>
      </c>
      <c r="T23" s="842" t="s">
        <v>1859</v>
      </c>
    </row>
    <row r="24" spans="1:20" ht="15" customHeight="1" x14ac:dyDescent="0.25">
      <c r="A24" s="1522"/>
      <c r="B24" s="1529"/>
      <c r="C24" s="1529"/>
      <c r="D24" s="855" t="s">
        <v>527</v>
      </c>
      <c r="E24" s="806">
        <v>3976</v>
      </c>
      <c r="F24" s="807">
        <v>5261</v>
      </c>
      <c r="G24" s="808">
        <v>4165</v>
      </c>
      <c r="H24" s="799"/>
      <c r="I24" s="1522"/>
      <c r="J24" s="1529"/>
      <c r="K24" s="1530"/>
      <c r="L24" s="849" t="s">
        <v>1860</v>
      </c>
      <c r="M24" s="797">
        <v>132.4</v>
      </c>
      <c r="N24" s="772">
        <v>140.80000000000001</v>
      </c>
      <c r="O24" s="699"/>
      <c r="P24" s="1522"/>
      <c r="Q24" s="1529"/>
      <c r="R24" s="1530"/>
      <c r="S24" s="849" t="s">
        <v>1861</v>
      </c>
      <c r="T24" s="840">
        <v>5413.03</v>
      </c>
    </row>
    <row r="25" spans="1:20" ht="15" customHeight="1" x14ac:dyDescent="0.25">
      <c r="A25" s="1522"/>
      <c r="B25" s="1521" t="s">
        <v>528</v>
      </c>
      <c r="C25" s="1521"/>
      <c r="D25" s="856" t="s">
        <v>1862</v>
      </c>
      <c r="E25" s="813">
        <v>4997</v>
      </c>
      <c r="F25" s="810">
        <v>5781</v>
      </c>
      <c r="G25" s="811">
        <v>4802</v>
      </c>
      <c r="H25" s="799"/>
      <c r="I25" s="1522"/>
      <c r="J25" s="1521" t="s">
        <v>1863</v>
      </c>
      <c r="K25" s="1528"/>
      <c r="L25" s="850" t="s">
        <v>1864</v>
      </c>
      <c r="M25" s="805">
        <v>132.4</v>
      </c>
      <c r="N25" s="780">
        <v>140.80000000000001</v>
      </c>
      <c r="O25" s="699"/>
      <c r="P25" s="1522"/>
      <c r="Q25" s="1521" t="s">
        <v>1865</v>
      </c>
      <c r="R25" s="1528"/>
      <c r="S25" s="850" t="s">
        <v>1866</v>
      </c>
      <c r="T25" s="841">
        <v>5413.03</v>
      </c>
    </row>
    <row r="26" spans="1:20" ht="15" customHeight="1" x14ac:dyDescent="0.25">
      <c r="A26" s="1522"/>
      <c r="B26" s="1529" t="s">
        <v>529</v>
      </c>
      <c r="C26" s="1529"/>
      <c r="D26" s="855" t="s">
        <v>1867</v>
      </c>
      <c r="E26" s="806">
        <v>8575</v>
      </c>
      <c r="F26" s="807">
        <v>9013</v>
      </c>
      <c r="G26" s="808">
        <v>9083</v>
      </c>
      <c r="H26" s="799"/>
      <c r="I26" s="1522"/>
      <c r="J26" s="1529" t="s">
        <v>1868</v>
      </c>
      <c r="K26" s="1530"/>
      <c r="L26" s="849" t="s">
        <v>1869</v>
      </c>
      <c r="M26" s="797">
        <v>272.18</v>
      </c>
      <c r="N26" s="772">
        <v>288.2</v>
      </c>
      <c r="O26" s="699"/>
      <c r="P26" s="1522"/>
      <c r="Q26" s="1529" t="s">
        <v>1870</v>
      </c>
      <c r="R26" s="1530"/>
      <c r="S26" s="849" t="s">
        <v>1871</v>
      </c>
      <c r="T26" s="840">
        <v>6945.68</v>
      </c>
    </row>
    <row r="27" spans="1:20" ht="15" customHeight="1" x14ac:dyDescent="0.25">
      <c r="A27" s="1522"/>
      <c r="B27" s="1521" t="s">
        <v>1872</v>
      </c>
      <c r="C27" s="1521"/>
      <c r="D27" s="856" t="s">
        <v>1873</v>
      </c>
      <c r="E27" s="813">
        <v>3141</v>
      </c>
      <c r="F27" s="810">
        <v>3023</v>
      </c>
      <c r="G27" s="811">
        <v>4022</v>
      </c>
      <c r="H27" s="799"/>
      <c r="I27" s="1522"/>
      <c r="J27" s="1521" t="s">
        <v>1874</v>
      </c>
      <c r="K27" s="1528"/>
      <c r="L27" s="850" t="s">
        <v>1875</v>
      </c>
      <c r="M27" s="812">
        <v>1553.11</v>
      </c>
      <c r="N27" s="762">
        <v>1618.2</v>
      </c>
      <c r="O27" s="699"/>
      <c r="P27" s="1522"/>
      <c r="Q27" s="1521" t="s">
        <v>1876</v>
      </c>
      <c r="R27" s="1528"/>
      <c r="S27" s="850" t="s">
        <v>1877</v>
      </c>
      <c r="T27" s="841">
        <v>2512.54</v>
      </c>
    </row>
    <row r="28" spans="1:20" ht="15" customHeight="1" x14ac:dyDescent="0.25">
      <c r="A28" s="1522"/>
      <c r="B28" s="1529" t="s">
        <v>530</v>
      </c>
      <c r="C28" s="1529"/>
      <c r="D28" s="855" t="s">
        <v>531</v>
      </c>
      <c r="E28" s="797">
        <v>67.11</v>
      </c>
      <c r="F28" s="799">
        <v>73.27</v>
      </c>
      <c r="G28" s="769">
        <v>94.75</v>
      </c>
      <c r="H28" s="799"/>
      <c r="I28" s="1522"/>
      <c r="J28" s="1529" t="s">
        <v>1878</v>
      </c>
      <c r="K28" s="1530"/>
      <c r="L28" s="849" t="s">
        <v>1879</v>
      </c>
      <c r="M28" s="797">
        <v>73.61</v>
      </c>
      <c r="N28" s="772">
        <v>77.599999999999994</v>
      </c>
      <c r="O28" s="699"/>
      <c r="P28" s="1522"/>
      <c r="Q28" s="1529" t="s">
        <v>1880</v>
      </c>
      <c r="R28" s="1530"/>
      <c r="S28" s="849" t="s">
        <v>1881</v>
      </c>
      <c r="T28" s="842">
        <v>43.63</v>
      </c>
    </row>
    <row r="29" spans="1:20" ht="15" customHeight="1" x14ac:dyDescent="0.25">
      <c r="A29" s="1522"/>
      <c r="B29" s="1521" t="s">
        <v>532</v>
      </c>
      <c r="C29" s="1521"/>
      <c r="D29" s="856" t="s">
        <v>1882</v>
      </c>
      <c r="E29" s="813">
        <v>4387</v>
      </c>
      <c r="F29" s="810">
        <v>5408</v>
      </c>
      <c r="G29" s="811">
        <v>4510</v>
      </c>
      <c r="H29" s="799"/>
      <c r="I29" s="1522"/>
      <c r="J29" s="1521" t="s">
        <v>1883</v>
      </c>
      <c r="K29" s="1528"/>
      <c r="L29" s="850" t="s">
        <v>1884</v>
      </c>
      <c r="M29" s="812">
        <v>1471.11</v>
      </c>
      <c r="N29" s="762">
        <v>1546</v>
      </c>
      <c r="O29" s="699"/>
      <c r="P29" s="1522"/>
      <c r="Q29" s="1521" t="s">
        <v>1885</v>
      </c>
      <c r="R29" s="1528"/>
      <c r="S29" s="850" t="s">
        <v>1886</v>
      </c>
      <c r="T29" s="841">
        <v>8873.81</v>
      </c>
    </row>
    <row r="30" spans="1:20" ht="15" customHeight="1" x14ac:dyDescent="0.25">
      <c r="A30" s="1522"/>
      <c r="B30" s="1529" t="s">
        <v>533</v>
      </c>
      <c r="C30" s="1529"/>
      <c r="D30" s="855" t="s">
        <v>1887</v>
      </c>
      <c r="E30" s="797">
        <v>93.73</v>
      </c>
      <c r="F30" s="799">
        <v>131.05000000000001</v>
      </c>
      <c r="G30" s="769">
        <v>106.27</v>
      </c>
      <c r="H30" s="799"/>
      <c r="I30" s="1522"/>
      <c r="J30" s="1529" t="s">
        <v>1888</v>
      </c>
      <c r="K30" s="1530"/>
      <c r="L30" s="849" t="s">
        <v>1889</v>
      </c>
      <c r="M30" s="797">
        <v>69.72</v>
      </c>
      <c r="N30" s="772">
        <v>74.099999999999994</v>
      </c>
      <c r="O30" s="699"/>
      <c r="P30" s="1522"/>
      <c r="Q30" s="1529" t="s">
        <v>1890</v>
      </c>
      <c r="R30" s="1530"/>
      <c r="S30" s="849" t="s">
        <v>1891</v>
      </c>
      <c r="T30" s="842">
        <v>154.1</v>
      </c>
    </row>
    <row r="31" spans="1:20" ht="15.75" customHeight="1" x14ac:dyDescent="0.25">
      <c r="A31" s="1522"/>
      <c r="B31" s="1521" t="s">
        <v>534</v>
      </c>
      <c r="C31" s="1521"/>
      <c r="D31" s="856" t="s">
        <v>535</v>
      </c>
      <c r="E31" s="813">
        <v>7528</v>
      </c>
      <c r="F31" s="810">
        <v>8431</v>
      </c>
      <c r="G31" s="811">
        <v>8532</v>
      </c>
      <c r="H31" s="799"/>
      <c r="I31" s="1522"/>
      <c r="J31" s="1521" t="s">
        <v>1892</v>
      </c>
      <c r="K31" s="1528"/>
      <c r="L31" s="850" t="s">
        <v>1893</v>
      </c>
      <c r="M31" s="805" t="s">
        <v>1894</v>
      </c>
      <c r="N31" s="762">
        <v>3164.3</v>
      </c>
      <c r="O31" s="699"/>
      <c r="P31" s="1522"/>
      <c r="Q31" s="1521" t="s">
        <v>1895</v>
      </c>
      <c r="R31" s="1528"/>
      <c r="S31" s="850" t="s">
        <v>1896</v>
      </c>
      <c r="T31" s="841">
        <v>11386.35</v>
      </c>
    </row>
    <row r="32" spans="1:20" ht="15" customHeight="1" x14ac:dyDescent="0.25">
      <c r="A32" s="1523"/>
      <c r="B32" s="1531" t="s">
        <v>536</v>
      </c>
      <c r="C32" s="1531"/>
      <c r="D32" s="857" t="s">
        <v>1897</v>
      </c>
      <c r="E32" s="814">
        <v>160.84</v>
      </c>
      <c r="F32" s="815">
        <v>204.31</v>
      </c>
      <c r="G32" s="816">
        <v>201.02</v>
      </c>
      <c r="H32" s="799"/>
      <c r="I32" s="1523"/>
      <c r="J32" s="1531" t="s">
        <v>1898</v>
      </c>
      <c r="K32" s="1532"/>
      <c r="L32" s="851" t="s">
        <v>1899</v>
      </c>
      <c r="M32" s="814">
        <v>0.14000000000000001</v>
      </c>
      <c r="N32" s="817">
        <v>151.80000000000001</v>
      </c>
      <c r="O32" s="699"/>
      <c r="P32" s="1523"/>
      <c r="Q32" s="1531" t="s">
        <v>1900</v>
      </c>
      <c r="R32" s="1532"/>
      <c r="S32" s="851" t="s">
        <v>1901</v>
      </c>
      <c r="T32" s="843">
        <v>197.73</v>
      </c>
    </row>
    <row r="33" spans="1:20" ht="15" customHeight="1" x14ac:dyDescent="0.25">
      <c r="A33" s="1522" t="s">
        <v>537</v>
      </c>
      <c r="B33" s="1521" t="s">
        <v>538</v>
      </c>
      <c r="C33" s="1521"/>
      <c r="D33" s="856" t="s">
        <v>539</v>
      </c>
      <c r="E33" s="803" t="s">
        <v>540</v>
      </c>
      <c r="F33" s="758" t="s">
        <v>541</v>
      </c>
      <c r="G33" s="757" t="s">
        <v>542</v>
      </c>
      <c r="H33" s="799"/>
      <c r="I33" s="1522" t="s">
        <v>1902</v>
      </c>
      <c r="J33" s="1521" t="s">
        <v>1903</v>
      </c>
      <c r="K33" s="1528"/>
      <c r="L33" s="850" t="s">
        <v>1904</v>
      </c>
      <c r="M33" s="805" t="s">
        <v>543</v>
      </c>
      <c r="N33" s="761" t="s">
        <v>544</v>
      </c>
      <c r="O33" s="699"/>
      <c r="P33" s="1522" t="s">
        <v>1905</v>
      </c>
      <c r="Q33" s="1521" t="s">
        <v>1906</v>
      </c>
      <c r="R33" s="1528"/>
      <c r="S33" s="850" t="s">
        <v>1907</v>
      </c>
      <c r="T33" s="839" t="s">
        <v>545</v>
      </c>
    </row>
    <row r="34" spans="1:20" ht="15" customHeight="1" x14ac:dyDescent="0.25">
      <c r="A34" s="1522"/>
      <c r="B34" s="1521"/>
      <c r="C34" s="1521"/>
      <c r="D34" s="856" t="s">
        <v>1908</v>
      </c>
      <c r="E34" s="803" t="s">
        <v>546</v>
      </c>
      <c r="F34" s="758" t="s">
        <v>547</v>
      </c>
      <c r="G34" s="757" t="s">
        <v>548</v>
      </c>
      <c r="H34" s="799"/>
      <c r="I34" s="1522"/>
      <c r="J34" s="1521"/>
      <c r="K34" s="1528"/>
      <c r="L34" s="850" t="s">
        <v>1909</v>
      </c>
      <c r="M34" s="805" t="s">
        <v>549</v>
      </c>
      <c r="N34" s="761" t="s">
        <v>550</v>
      </c>
      <c r="O34" s="699"/>
      <c r="P34" s="1522"/>
      <c r="Q34" s="1521"/>
      <c r="R34" s="1528"/>
      <c r="S34" s="850" t="s">
        <v>1910</v>
      </c>
      <c r="T34" s="839" t="s">
        <v>551</v>
      </c>
    </row>
    <row r="35" spans="1:20" x14ac:dyDescent="0.25">
      <c r="A35" s="1522"/>
      <c r="B35" s="1521"/>
      <c r="C35" s="1521"/>
      <c r="D35" s="856" t="s">
        <v>1911</v>
      </c>
      <c r="E35" s="803" t="s">
        <v>552</v>
      </c>
      <c r="F35" s="758" t="s">
        <v>553</v>
      </c>
      <c r="G35" s="757" t="s">
        <v>554</v>
      </c>
      <c r="H35" s="799"/>
      <c r="I35" s="1522"/>
      <c r="J35" s="1521"/>
      <c r="K35" s="1528"/>
      <c r="L35" s="850" t="s">
        <v>1912</v>
      </c>
      <c r="M35" s="805" t="s">
        <v>555</v>
      </c>
      <c r="N35" s="761" t="s">
        <v>556</v>
      </c>
      <c r="O35" s="699"/>
      <c r="P35" s="1522"/>
      <c r="Q35" s="1521"/>
      <c r="R35" s="1528"/>
      <c r="S35" s="850" t="s">
        <v>1913</v>
      </c>
      <c r="T35" s="839" t="s">
        <v>557</v>
      </c>
    </row>
    <row r="36" spans="1:20" ht="15" customHeight="1" x14ac:dyDescent="0.25">
      <c r="A36" s="1522"/>
      <c r="B36" s="1521"/>
      <c r="C36" s="1521"/>
      <c r="D36" s="856" t="s">
        <v>1914</v>
      </c>
      <c r="E36" s="803" t="s">
        <v>558</v>
      </c>
      <c r="F36" s="758" t="s">
        <v>559</v>
      </c>
      <c r="G36" s="757" t="s">
        <v>560</v>
      </c>
      <c r="H36" s="799"/>
      <c r="I36" s="1522"/>
      <c r="J36" s="1521"/>
      <c r="K36" s="1528"/>
      <c r="L36" s="850" t="s">
        <v>1915</v>
      </c>
      <c r="M36" s="805" t="s">
        <v>561</v>
      </c>
      <c r="N36" s="761" t="s">
        <v>562</v>
      </c>
      <c r="O36" s="699"/>
      <c r="P36" s="1522"/>
      <c r="Q36" s="1521"/>
      <c r="R36" s="1528"/>
      <c r="S36" s="850" t="s">
        <v>1916</v>
      </c>
      <c r="T36" s="839" t="s">
        <v>563</v>
      </c>
    </row>
    <row r="37" spans="1:20" x14ac:dyDescent="0.25">
      <c r="A37" s="1522"/>
      <c r="B37" s="1526" t="s">
        <v>564</v>
      </c>
      <c r="C37" s="1526"/>
      <c r="D37" s="855" t="s">
        <v>1917</v>
      </c>
      <c r="E37" s="806">
        <v>133021</v>
      </c>
      <c r="F37" s="807">
        <v>93899</v>
      </c>
      <c r="G37" s="818">
        <v>6506</v>
      </c>
      <c r="H37" s="799"/>
      <c r="I37" s="1522"/>
      <c r="J37" s="1526" t="s">
        <v>1918</v>
      </c>
      <c r="K37" s="1527"/>
      <c r="L37" s="849" t="s">
        <v>1919</v>
      </c>
      <c r="M37" s="797" t="s">
        <v>1920</v>
      </c>
      <c r="N37" s="772" t="s">
        <v>1921</v>
      </c>
      <c r="O37" s="699"/>
      <c r="P37" s="1522"/>
      <c r="Q37" s="1526" t="s">
        <v>1922</v>
      </c>
      <c r="R37" s="1527"/>
      <c r="S37" s="849" t="s">
        <v>1923</v>
      </c>
      <c r="T37" s="844" t="s">
        <v>1924</v>
      </c>
    </row>
    <row r="38" spans="1:20" ht="15" customHeight="1" x14ac:dyDescent="0.25">
      <c r="A38" s="1522"/>
      <c r="B38" s="1521" t="s">
        <v>565</v>
      </c>
      <c r="C38" s="1521"/>
      <c r="D38" s="856" t="s">
        <v>1925</v>
      </c>
      <c r="E38" s="809">
        <v>95308</v>
      </c>
      <c r="F38" s="810">
        <v>1638</v>
      </c>
      <c r="G38" s="811">
        <v>6938</v>
      </c>
      <c r="H38" s="799"/>
      <c r="I38" s="1522"/>
      <c r="J38" s="1521" t="s">
        <v>1926</v>
      </c>
      <c r="K38" s="1528"/>
      <c r="L38" s="850" t="s">
        <v>1927</v>
      </c>
      <c r="M38" s="813">
        <v>111274</v>
      </c>
      <c r="N38" s="761" t="s">
        <v>1928</v>
      </c>
      <c r="O38" s="699"/>
      <c r="P38" s="1522"/>
      <c r="Q38" s="1521" t="s">
        <v>1929</v>
      </c>
      <c r="R38" s="1528"/>
      <c r="S38" s="850" t="s">
        <v>1930</v>
      </c>
      <c r="T38" s="845" t="s">
        <v>1931</v>
      </c>
    </row>
    <row r="39" spans="1:20" ht="15" customHeight="1" x14ac:dyDescent="0.25">
      <c r="A39" s="1522"/>
      <c r="B39" s="1529" t="s">
        <v>566</v>
      </c>
      <c r="C39" s="1529"/>
      <c r="D39" s="855" t="s">
        <v>1932</v>
      </c>
      <c r="E39" s="806">
        <v>743044</v>
      </c>
      <c r="F39" s="807">
        <v>638703</v>
      </c>
      <c r="G39" s="808">
        <v>606327</v>
      </c>
      <c r="H39" s="799"/>
      <c r="I39" s="1522"/>
      <c r="J39" s="1529" t="s">
        <v>1933</v>
      </c>
      <c r="K39" s="1530"/>
      <c r="L39" s="849" t="s">
        <v>1934</v>
      </c>
      <c r="M39" s="806">
        <v>111082</v>
      </c>
      <c r="N39" s="772" t="s">
        <v>1935</v>
      </c>
      <c r="O39" s="699"/>
      <c r="P39" s="1522"/>
      <c r="Q39" s="1529" t="s">
        <v>1936</v>
      </c>
      <c r="R39" s="1530"/>
      <c r="S39" s="849" t="s">
        <v>1937</v>
      </c>
      <c r="T39" s="840">
        <v>693924.5</v>
      </c>
    </row>
    <row r="40" spans="1:20" ht="36.75" customHeight="1" x14ac:dyDescent="0.25">
      <c r="A40" s="1522"/>
      <c r="B40" s="1521" t="s">
        <v>567</v>
      </c>
      <c r="C40" s="1521"/>
      <c r="D40" s="856" t="s">
        <v>568</v>
      </c>
      <c r="E40" s="809">
        <v>10465</v>
      </c>
      <c r="F40" s="810">
        <v>8996</v>
      </c>
      <c r="G40" s="811">
        <v>8540</v>
      </c>
      <c r="H40" s="799"/>
      <c r="I40" s="1522"/>
      <c r="J40" s="1521" t="s">
        <v>569</v>
      </c>
      <c r="K40" s="1528"/>
      <c r="L40" s="850" t="s">
        <v>1938</v>
      </c>
      <c r="M40" s="819">
        <v>0.36</v>
      </c>
      <c r="N40" s="761" t="s">
        <v>1939</v>
      </c>
      <c r="O40" s="699"/>
      <c r="P40" s="1522"/>
      <c r="Q40" s="1521" t="s">
        <v>1940</v>
      </c>
      <c r="R40" s="1528"/>
      <c r="S40" s="850" t="s">
        <v>1941</v>
      </c>
      <c r="T40" s="846">
        <v>26689</v>
      </c>
    </row>
    <row r="41" spans="1:20" ht="48.75" x14ac:dyDescent="0.25">
      <c r="A41" s="1522"/>
      <c r="B41" s="1529" t="s">
        <v>570</v>
      </c>
      <c r="C41" s="1529"/>
      <c r="D41" s="855" t="s">
        <v>72</v>
      </c>
      <c r="E41" s="820" t="s">
        <v>571</v>
      </c>
      <c r="F41" s="738" t="s">
        <v>1942</v>
      </c>
      <c r="G41" s="769" t="s">
        <v>572</v>
      </c>
      <c r="H41" s="799"/>
      <c r="I41" s="1523"/>
      <c r="J41" s="1531" t="s">
        <v>1943</v>
      </c>
      <c r="K41" s="1532"/>
      <c r="L41" s="851" t="s">
        <v>573</v>
      </c>
      <c r="M41" s="814">
        <v>100.36</v>
      </c>
      <c r="N41" s="817" t="s">
        <v>1944</v>
      </c>
      <c r="O41" s="699"/>
      <c r="P41" s="1522"/>
      <c r="Q41" s="1529" t="s">
        <v>1945</v>
      </c>
      <c r="R41" s="1530"/>
      <c r="S41" s="849" t="s">
        <v>1946</v>
      </c>
      <c r="T41" s="842" t="s">
        <v>1947</v>
      </c>
    </row>
    <row r="42" spans="1:20" ht="36.75" customHeight="1" x14ac:dyDescent="0.25">
      <c r="A42" s="1522"/>
      <c r="B42" s="1521" t="s">
        <v>1948</v>
      </c>
      <c r="C42" s="1521"/>
      <c r="D42" s="856" t="s">
        <v>1949</v>
      </c>
      <c r="E42" s="821">
        <v>0.56999999999999995</v>
      </c>
      <c r="F42" s="822">
        <v>0.48</v>
      </c>
      <c r="G42" s="823">
        <v>0.28000000000000003</v>
      </c>
      <c r="H42" s="799"/>
      <c r="I42" s="1553" t="s">
        <v>574</v>
      </c>
      <c r="J42" s="1521" t="s">
        <v>1950</v>
      </c>
      <c r="K42" s="1528"/>
      <c r="L42" s="850" t="s">
        <v>1951</v>
      </c>
      <c r="M42" s="803">
        <v>76</v>
      </c>
      <c r="N42" s="761">
        <v>60</v>
      </c>
      <c r="O42" s="699"/>
      <c r="P42" s="1522"/>
      <c r="Q42" s="1521" t="s">
        <v>1952</v>
      </c>
      <c r="R42" s="1528"/>
      <c r="S42" s="850" t="s">
        <v>1953</v>
      </c>
      <c r="T42" s="847">
        <v>0.7</v>
      </c>
    </row>
    <row r="43" spans="1:20" ht="72.75" x14ac:dyDescent="0.25">
      <c r="A43" s="1523"/>
      <c r="B43" s="1531" t="s">
        <v>1954</v>
      </c>
      <c r="C43" s="1531"/>
      <c r="D43" s="857" t="s">
        <v>1955</v>
      </c>
      <c r="E43" s="814">
        <v>73.3</v>
      </c>
      <c r="F43" s="815">
        <v>85.9</v>
      </c>
      <c r="G43" s="816">
        <v>103.2</v>
      </c>
      <c r="H43" s="799"/>
      <c r="I43" s="1553"/>
      <c r="J43" s="1529" t="s">
        <v>575</v>
      </c>
      <c r="K43" s="1530"/>
      <c r="L43" s="849" t="s">
        <v>1956</v>
      </c>
      <c r="M43" s="824" t="s">
        <v>576</v>
      </c>
      <c r="N43" s="772" t="s">
        <v>577</v>
      </c>
      <c r="O43" s="699"/>
      <c r="P43" s="1523"/>
      <c r="Q43" s="1531" t="s">
        <v>1957</v>
      </c>
      <c r="R43" s="1532"/>
      <c r="S43" s="851" t="s">
        <v>1958</v>
      </c>
      <c r="T43" s="843">
        <v>82.9</v>
      </c>
    </row>
    <row r="44" spans="1:20" ht="83.25" customHeight="1" x14ac:dyDescent="0.25">
      <c r="A44" s="1522" t="s">
        <v>1959</v>
      </c>
      <c r="B44" s="1521" t="s">
        <v>1960</v>
      </c>
      <c r="C44" s="1521"/>
      <c r="D44" s="856" t="s">
        <v>1961</v>
      </c>
      <c r="E44" s="803">
        <v>75</v>
      </c>
      <c r="F44" s="758">
        <v>60.9</v>
      </c>
      <c r="G44" s="757">
        <v>57.4</v>
      </c>
      <c r="H44" s="799"/>
      <c r="I44" s="1553"/>
      <c r="J44" s="1521" t="s">
        <v>1962</v>
      </c>
      <c r="K44" s="1528"/>
      <c r="L44" s="850" t="s">
        <v>1963</v>
      </c>
      <c r="M44" s="805">
        <v>2.25</v>
      </c>
      <c r="N44" s="761" t="s">
        <v>1964</v>
      </c>
      <c r="O44" s="699"/>
      <c r="P44" s="1522" t="s">
        <v>1965</v>
      </c>
      <c r="Q44" s="1521" t="s">
        <v>1966</v>
      </c>
      <c r="R44" s="1528"/>
      <c r="S44" s="850" t="s">
        <v>578</v>
      </c>
      <c r="T44" s="839">
        <v>9.3849999999999998</v>
      </c>
    </row>
    <row r="45" spans="1:20" ht="72.75" x14ac:dyDescent="0.25">
      <c r="A45" s="1522"/>
      <c r="B45" s="1529" t="s">
        <v>1967</v>
      </c>
      <c r="C45" s="1529"/>
      <c r="D45" s="855" t="s">
        <v>1968</v>
      </c>
      <c r="E45" s="824" t="s">
        <v>579</v>
      </c>
      <c r="F45" s="799" t="s">
        <v>580</v>
      </c>
      <c r="G45" s="769" t="s">
        <v>581</v>
      </c>
      <c r="H45" s="799"/>
      <c r="I45" s="1554"/>
      <c r="J45" s="1531" t="s">
        <v>582</v>
      </c>
      <c r="K45" s="1532"/>
      <c r="L45" s="851" t="s">
        <v>1969</v>
      </c>
      <c r="M45" s="814" t="s">
        <v>583</v>
      </c>
      <c r="N45" s="817" t="s">
        <v>584</v>
      </c>
      <c r="O45" s="699"/>
      <c r="P45" s="1522"/>
      <c r="Q45" s="1529" t="s">
        <v>585</v>
      </c>
      <c r="R45" s="1530"/>
      <c r="S45" s="849" t="s">
        <v>1970</v>
      </c>
      <c r="T45" s="842">
        <v>23.23</v>
      </c>
    </row>
    <row r="46" spans="1:20" ht="99.75" customHeight="1" x14ac:dyDescent="0.25">
      <c r="A46" s="1522"/>
      <c r="B46" s="1521" t="s">
        <v>1971</v>
      </c>
      <c r="C46" s="1521"/>
      <c r="D46" s="856" t="s">
        <v>1972</v>
      </c>
      <c r="E46" s="805">
        <v>3.38</v>
      </c>
      <c r="F46" s="758">
        <v>3.7</v>
      </c>
      <c r="G46" s="757">
        <v>2.8</v>
      </c>
      <c r="H46" s="799"/>
      <c r="I46" s="1522" t="s">
        <v>1973</v>
      </c>
      <c r="J46" s="1521" t="s">
        <v>1974</v>
      </c>
      <c r="K46" s="1528"/>
      <c r="L46" s="850" t="s">
        <v>1975</v>
      </c>
      <c r="M46" s="803">
        <v>4.8600000000000003</v>
      </c>
      <c r="N46" s="761">
        <v>3.8</v>
      </c>
      <c r="O46" s="699"/>
      <c r="P46" s="1523"/>
      <c r="Q46" s="1542" t="s">
        <v>586</v>
      </c>
      <c r="R46" s="1543"/>
      <c r="S46" s="852" t="s">
        <v>587</v>
      </c>
      <c r="T46" s="848">
        <v>15.39</v>
      </c>
    </row>
    <row r="47" spans="1:20" ht="84" customHeight="1" x14ac:dyDescent="0.25">
      <c r="A47" s="1523"/>
      <c r="B47" s="1531" t="s">
        <v>1976</v>
      </c>
      <c r="C47" s="1531"/>
      <c r="D47" s="857" t="s">
        <v>1977</v>
      </c>
      <c r="E47" s="814" t="s">
        <v>588</v>
      </c>
      <c r="F47" s="815" t="s">
        <v>589</v>
      </c>
      <c r="G47" s="816" t="s">
        <v>590</v>
      </c>
      <c r="H47" s="799"/>
      <c r="I47" s="1522"/>
      <c r="J47" s="1529" t="s">
        <v>1978</v>
      </c>
      <c r="K47" s="1530"/>
      <c r="L47" s="849" t="s">
        <v>1979</v>
      </c>
      <c r="M47" s="797">
        <v>32.81</v>
      </c>
      <c r="N47" s="772">
        <v>32.11</v>
      </c>
      <c r="O47" s="699"/>
      <c r="P47" s="1522" t="s">
        <v>591</v>
      </c>
      <c r="Q47" s="1529" t="s">
        <v>1980</v>
      </c>
      <c r="R47" s="1530"/>
      <c r="S47" s="849" t="s">
        <v>592</v>
      </c>
      <c r="T47" s="842">
        <v>1037.5889999999999</v>
      </c>
    </row>
    <row r="48" spans="1:20" ht="51" customHeight="1" x14ac:dyDescent="0.25">
      <c r="A48" s="1555" t="s">
        <v>1981</v>
      </c>
      <c r="B48" s="1521" t="s">
        <v>593</v>
      </c>
      <c r="C48" s="1521"/>
      <c r="D48" s="856" t="s">
        <v>1982</v>
      </c>
      <c r="E48" s="827" t="s">
        <v>2611</v>
      </c>
      <c r="F48" s="828" t="s">
        <v>594</v>
      </c>
      <c r="G48" s="828" t="s">
        <v>595</v>
      </c>
      <c r="H48" s="829"/>
      <c r="I48" s="1523"/>
      <c r="J48" s="1542" t="s">
        <v>1983</v>
      </c>
      <c r="K48" s="1543"/>
      <c r="L48" s="852" t="s">
        <v>1984</v>
      </c>
      <c r="M48" s="826">
        <v>54</v>
      </c>
      <c r="N48" s="830">
        <v>41.72</v>
      </c>
      <c r="O48" s="699"/>
      <c r="P48" s="1522"/>
      <c r="Q48" s="1521" t="s">
        <v>596</v>
      </c>
      <c r="R48" s="1528"/>
      <c r="S48" s="850" t="s">
        <v>597</v>
      </c>
      <c r="T48" s="839">
        <v>0.03</v>
      </c>
    </row>
    <row r="49" spans="1:20" ht="25.5" customHeight="1" x14ac:dyDescent="0.25">
      <c r="A49" s="1555"/>
      <c r="B49" s="1529" t="s">
        <v>598</v>
      </c>
      <c r="C49" s="1529"/>
      <c r="D49" s="855" t="s">
        <v>1985</v>
      </c>
      <c r="E49" s="831" t="s">
        <v>599</v>
      </c>
      <c r="F49" s="832" t="s">
        <v>2612</v>
      </c>
      <c r="G49" s="818" t="s">
        <v>2613</v>
      </c>
      <c r="H49" s="829"/>
      <c r="I49" s="1555" t="s">
        <v>1986</v>
      </c>
      <c r="J49" s="1529" t="s">
        <v>1987</v>
      </c>
      <c r="K49" s="1530"/>
      <c r="L49" s="849" t="s">
        <v>1988</v>
      </c>
      <c r="M49" s="797">
        <v>364</v>
      </c>
      <c r="N49" s="772">
        <v>374</v>
      </c>
      <c r="O49" s="699"/>
      <c r="P49" s="1523"/>
      <c r="Q49" s="1531" t="s">
        <v>1989</v>
      </c>
      <c r="R49" s="1532"/>
      <c r="S49" s="851" t="s">
        <v>1990</v>
      </c>
      <c r="T49" s="843">
        <v>1.7</v>
      </c>
    </row>
    <row r="50" spans="1:20" x14ac:dyDescent="0.25">
      <c r="A50" s="1555"/>
      <c r="B50" s="1521" t="s">
        <v>600</v>
      </c>
      <c r="C50" s="1521"/>
      <c r="D50" s="856" t="s">
        <v>601</v>
      </c>
      <c r="E50" s="805">
        <v>6.28</v>
      </c>
      <c r="F50" s="758">
        <v>0.48</v>
      </c>
      <c r="G50" s="804">
        <v>0.68</v>
      </c>
      <c r="H50" s="829"/>
      <c r="I50" s="1555"/>
      <c r="J50" s="1521" t="s">
        <v>1991</v>
      </c>
      <c r="K50" s="1528"/>
      <c r="L50" s="850" t="s">
        <v>1992</v>
      </c>
      <c r="M50" s="805">
        <v>0.19</v>
      </c>
      <c r="N50" s="761">
        <v>0.2</v>
      </c>
      <c r="O50" s="699"/>
      <c r="P50" s="737"/>
      <c r="Q50" s="737"/>
      <c r="R50" s="737"/>
      <c r="S50" s="737"/>
      <c r="T50" s="737"/>
    </row>
    <row r="51" spans="1:20" ht="15" customHeight="1" x14ac:dyDescent="0.25">
      <c r="A51" s="1556"/>
      <c r="B51" s="791" t="s">
        <v>602</v>
      </c>
      <c r="C51" s="737"/>
      <c r="D51" s="857" t="s">
        <v>1993</v>
      </c>
      <c r="E51" s="814">
        <v>129.44999999999999</v>
      </c>
      <c r="F51" s="791" t="s">
        <v>603</v>
      </c>
      <c r="G51" s="785" t="s">
        <v>1994</v>
      </c>
      <c r="H51" s="829"/>
      <c r="I51" s="1556"/>
      <c r="J51" s="1531" t="s">
        <v>1995</v>
      </c>
      <c r="K51" s="1532"/>
      <c r="L51" s="851" t="s">
        <v>1996</v>
      </c>
      <c r="M51" s="814">
        <v>4.05</v>
      </c>
      <c r="N51" s="817">
        <v>4.1100000000000003</v>
      </c>
      <c r="O51" s="699"/>
      <c r="P51" s="699"/>
      <c r="Q51" s="699"/>
      <c r="R51" s="699"/>
      <c r="S51" s="699"/>
      <c r="T51" s="699"/>
    </row>
    <row r="52" spans="1:20" ht="60" customHeight="1" x14ac:dyDescent="0.25">
      <c r="A52" s="1522" t="s">
        <v>1997</v>
      </c>
      <c r="B52" s="1521" t="s">
        <v>1998</v>
      </c>
      <c r="C52" s="1521"/>
      <c r="D52" s="856" t="s">
        <v>1999</v>
      </c>
      <c r="E52" s="803">
        <v>475.83</v>
      </c>
      <c r="F52" s="758">
        <v>435.35700000000003</v>
      </c>
      <c r="G52" s="804">
        <v>414.5</v>
      </c>
      <c r="H52" s="799"/>
      <c r="I52" s="833"/>
      <c r="J52" s="737"/>
      <c r="K52" s="737"/>
      <c r="L52" s="737"/>
      <c r="M52" s="737"/>
      <c r="N52" s="737"/>
      <c r="O52" s="699"/>
      <c r="P52" s="699"/>
      <c r="Q52" s="699"/>
      <c r="R52" s="699"/>
      <c r="S52" s="699"/>
      <c r="T52" s="699"/>
    </row>
    <row r="53" spans="1:20" ht="35.25" customHeight="1" x14ac:dyDescent="0.25">
      <c r="A53" s="1522"/>
      <c r="B53" s="1529" t="s">
        <v>2000</v>
      </c>
      <c r="C53" s="1529"/>
      <c r="D53" s="855" t="s">
        <v>2001</v>
      </c>
      <c r="E53" s="797">
        <v>44.02</v>
      </c>
      <c r="F53" s="799">
        <v>45.11</v>
      </c>
      <c r="G53" s="818">
        <v>46.19</v>
      </c>
      <c r="H53" s="799"/>
      <c r="I53" s="833"/>
      <c r="J53" s="738"/>
      <c r="K53" s="738"/>
      <c r="L53" s="738"/>
      <c r="M53" s="738"/>
      <c r="N53" s="738"/>
      <c r="O53" s="699"/>
      <c r="P53" s="699"/>
      <c r="Q53" s="699"/>
      <c r="R53" s="699"/>
      <c r="S53" s="699"/>
      <c r="T53" s="699"/>
    </row>
    <row r="54" spans="1:20" ht="39" customHeight="1" x14ac:dyDescent="0.25">
      <c r="A54" s="1523"/>
      <c r="B54" s="1542" t="s">
        <v>2002</v>
      </c>
      <c r="C54" s="1542"/>
      <c r="D54" s="858" t="s">
        <v>2003</v>
      </c>
      <c r="E54" s="826">
        <v>417.76119399999999</v>
      </c>
      <c r="F54" s="825">
        <v>407.26</v>
      </c>
      <c r="G54" s="834">
        <v>389.35</v>
      </c>
      <c r="H54" s="835"/>
      <c r="I54" s="833"/>
      <c r="J54" s="699"/>
      <c r="K54" s="699"/>
      <c r="L54" s="699"/>
      <c r="M54" s="699"/>
      <c r="N54" s="699"/>
      <c r="O54" s="699"/>
      <c r="P54" s="699"/>
      <c r="Q54" s="699"/>
      <c r="R54" s="699"/>
      <c r="S54" s="699"/>
      <c r="T54" s="699"/>
    </row>
    <row r="55" spans="1:20" ht="54" customHeight="1" x14ac:dyDescent="0.25">
      <c r="A55" s="1522" t="s">
        <v>2004</v>
      </c>
      <c r="B55" s="1529" t="s">
        <v>2005</v>
      </c>
      <c r="C55" s="1529"/>
      <c r="D55" s="855" t="s">
        <v>2006</v>
      </c>
      <c r="E55" s="806">
        <v>53408</v>
      </c>
      <c r="F55" s="807">
        <v>12495</v>
      </c>
      <c r="G55" s="808">
        <v>31449</v>
      </c>
      <c r="H55" s="799"/>
      <c r="I55" s="833"/>
      <c r="J55" s="699"/>
      <c r="K55" s="699"/>
      <c r="L55" s="699"/>
      <c r="M55" s="699"/>
      <c r="N55" s="699"/>
      <c r="O55" s="699"/>
      <c r="P55" s="699"/>
      <c r="Q55" s="699"/>
      <c r="R55" s="699"/>
      <c r="S55" s="699"/>
      <c r="T55" s="699"/>
    </row>
    <row r="56" spans="1:20" ht="15" customHeight="1" x14ac:dyDescent="0.25">
      <c r="A56" s="1523"/>
      <c r="B56" s="1521" t="s">
        <v>2007</v>
      </c>
      <c r="C56" s="1521"/>
      <c r="D56" s="856" t="s">
        <v>2008</v>
      </c>
      <c r="E56" s="805">
        <v>1</v>
      </c>
      <c r="F56" s="758">
        <v>0.28000000000000003</v>
      </c>
      <c r="G56" s="757">
        <v>0.7</v>
      </c>
      <c r="H56" s="799"/>
      <c r="I56" s="833"/>
      <c r="J56" s="699"/>
      <c r="K56" s="699"/>
      <c r="L56" s="699"/>
      <c r="M56" s="699"/>
      <c r="N56" s="699"/>
      <c r="O56" s="699"/>
      <c r="P56" s="699"/>
      <c r="Q56" s="699"/>
      <c r="R56" s="699"/>
      <c r="S56" s="699"/>
      <c r="T56" s="699"/>
    </row>
    <row r="57" spans="1:20" x14ac:dyDescent="0.25">
      <c r="A57" s="42"/>
      <c r="B57" s="42"/>
      <c r="C57" s="42"/>
      <c r="D57" s="42"/>
      <c r="E57" s="42"/>
      <c r="F57" s="120"/>
      <c r="G57" s="120"/>
      <c r="H57" s="42"/>
      <c r="I57" s="42"/>
      <c r="J57" s="42"/>
      <c r="K57" s="42"/>
      <c r="L57" s="42"/>
      <c r="M57" s="42"/>
      <c r="N57" s="42"/>
    </row>
    <row r="58" spans="1:20" ht="116.25" customHeight="1" x14ac:dyDescent="0.25">
      <c r="A58" s="1545" t="s">
        <v>811</v>
      </c>
      <c r="B58" s="1545"/>
      <c r="C58" s="1545"/>
      <c r="D58" s="1545"/>
      <c r="E58" s="1545"/>
      <c r="F58" s="1545"/>
      <c r="G58" s="1545"/>
      <c r="H58" s="1545"/>
      <c r="I58" s="1545"/>
      <c r="J58" s="1545"/>
      <c r="K58" s="1545"/>
      <c r="L58" s="1545"/>
      <c r="M58" s="1545"/>
      <c r="N58" s="1545"/>
      <c r="O58" s="1545"/>
      <c r="P58" s="1545"/>
      <c r="Q58" s="1545"/>
      <c r="R58" s="1545"/>
      <c r="S58" s="1545"/>
      <c r="T58" s="1545"/>
    </row>
    <row r="59" spans="1:20" x14ac:dyDescent="0.25">
      <c r="G59" s="15"/>
      <c r="H59" s="15"/>
    </row>
    <row r="60" spans="1:20" x14ac:dyDescent="0.25">
      <c r="G60" s="15"/>
      <c r="H60" s="15"/>
    </row>
    <row r="61" spans="1:20" x14ac:dyDescent="0.25">
      <c r="G61" s="15"/>
      <c r="H61" s="15"/>
    </row>
    <row r="62" spans="1:20" x14ac:dyDescent="0.25">
      <c r="G62" s="15"/>
      <c r="H62" s="15"/>
    </row>
    <row r="63" spans="1:20" hidden="1" x14ac:dyDescent="0.25">
      <c r="G63" s="127"/>
      <c r="H63" s="127"/>
    </row>
    <row r="64" spans="1:20" hidden="1" x14ac:dyDescent="0.25">
      <c r="G64" s="15"/>
      <c r="H64" s="15"/>
    </row>
    <row r="65" spans="7:8" hidden="1" x14ac:dyDescent="0.25">
      <c r="G65" s="15"/>
      <c r="H65" s="15"/>
    </row>
    <row r="66" spans="7:8" hidden="1" x14ac:dyDescent="0.25">
      <c r="G66" s="15"/>
      <c r="H66" s="15"/>
    </row>
  </sheetData>
  <sheetProtection algorithmName="SHA-512" hashValue="hFvoNosfsXurFFEIQ+nletXxGqW4k4/GNAcLYFU4Yfah2QsLqo08mXkcI/Ko7tIUtf6GL1TA7hJKxNW4baFL0A==" saltValue="X/nBB8txXh4de3zA0LrkSg==" spinCount="100000" sheet="1" objects="1" scenarios="1"/>
  <mergeCells count="149">
    <mergeCell ref="A52:A54"/>
    <mergeCell ref="A55:A56"/>
    <mergeCell ref="P33:P43"/>
    <mergeCell ref="Q33:R36"/>
    <mergeCell ref="I42:I45"/>
    <mergeCell ref="A44:A47"/>
    <mergeCell ref="P44:P46"/>
    <mergeCell ref="I46:I48"/>
    <mergeCell ref="P47:P49"/>
    <mergeCell ref="A48:A51"/>
    <mergeCell ref="J48:K48"/>
    <mergeCell ref="I49:I51"/>
    <mergeCell ref="J49:K49"/>
    <mergeCell ref="B50:C50"/>
    <mergeCell ref="J50:K50"/>
    <mergeCell ref="B55:C55"/>
    <mergeCell ref="B54:C54"/>
    <mergeCell ref="B40:C40"/>
    <mergeCell ref="B53:C53"/>
    <mergeCell ref="B52:C52"/>
    <mergeCell ref="B49:C49"/>
    <mergeCell ref="B39:C39"/>
    <mergeCell ref="B38:C38"/>
    <mergeCell ref="B45:C45"/>
    <mergeCell ref="A15:B15"/>
    <mergeCell ref="I15:J15"/>
    <mergeCell ref="P15:Q15"/>
    <mergeCell ref="A17:C17"/>
    <mergeCell ref="I17:K17"/>
    <mergeCell ref="P17:R17"/>
    <mergeCell ref="A18:A32"/>
    <mergeCell ref="I18:I32"/>
    <mergeCell ref="P18:P32"/>
    <mergeCell ref="B21:C21"/>
    <mergeCell ref="J21:K21"/>
    <mergeCell ref="Q21:R21"/>
    <mergeCell ref="B22:C24"/>
    <mergeCell ref="J22:K24"/>
    <mergeCell ref="Q22:R24"/>
    <mergeCell ref="B32:C32"/>
    <mergeCell ref="J32:K32"/>
    <mergeCell ref="Q32:R32"/>
    <mergeCell ref="B26:C26"/>
    <mergeCell ref="B25:C25"/>
    <mergeCell ref="B31:C31"/>
    <mergeCell ref="B30:C30"/>
    <mergeCell ref="B29:C29"/>
    <mergeCell ref="A3:G3"/>
    <mergeCell ref="I3:N3"/>
    <mergeCell ref="P3:T3"/>
    <mergeCell ref="A5:B5"/>
    <mergeCell ref="I5:J5"/>
    <mergeCell ref="P5:Q5"/>
    <mergeCell ref="A6:G6"/>
    <mergeCell ref="I6:N6"/>
    <mergeCell ref="P6:T6"/>
    <mergeCell ref="P4:Q4"/>
    <mergeCell ref="A58:T58"/>
    <mergeCell ref="A2:T2"/>
    <mergeCell ref="Q18:R18"/>
    <mergeCell ref="Q19:R19"/>
    <mergeCell ref="Q20:R20"/>
    <mergeCell ref="Q25:R25"/>
    <mergeCell ref="Q26:R26"/>
    <mergeCell ref="Q27:R27"/>
    <mergeCell ref="Q28:R28"/>
    <mergeCell ref="Q29:R29"/>
    <mergeCell ref="Q30:R30"/>
    <mergeCell ref="Q31:R31"/>
    <mergeCell ref="J30:K30"/>
    <mergeCell ref="A8:B8"/>
    <mergeCell ref="A9:B9"/>
    <mergeCell ref="A10:B10"/>
    <mergeCell ref="B18:C18"/>
    <mergeCell ref="B20:C20"/>
    <mergeCell ref="B19:C19"/>
    <mergeCell ref="J20:K20"/>
    <mergeCell ref="J25:K25"/>
    <mergeCell ref="J26:K26"/>
    <mergeCell ref="J27:K27"/>
    <mergeCell ref="B27:C27"/>
    <mergeCell ref="A1:T1"/>
    <mergeCell ref="Q43:R43"/>
    <mergeCell ref="Q44:R44"/>
    <mergeCell ref="Q45:R45"/>
    <mergeCell ref="Q46:R46"/>
    <mergeCell ref="Q47:R47"/>
    <mergeCell ref="Q48:R48"/>
    <mergeCell ref="Q49:R49"/>
    <mergeCell ref="Q37:R37"/>
    <mergeCell ref="Q38:R38"/>
    <mergeCell ref="Q39:R39"/>
    <mergeCell ref="Q40:R40"/>
    <mergeCell ref="Q41:R41"/>
    <mergeCell ref="Q42:R42"/>
    <mergeCell ref="P12:Q12"/>
    <mergeCell ref="P13:Q13"/>
    <mergeCell ref="P14:Q14"/>
    <mergeCell ref="I7:J7"/>
    <mergeCell ref="I8:J8"/>
    <mergeCell ref="I9:J9"/>
    <mergeCell ref="I13:J13"/>
    <mergeCell ref="I14:J14"/>
    <mergeCell ref="J28:K28"/>
    <mergeCell ref="J29:K29"/>
    <mergeCell ref="P7:Q7"/>
    <mergeCell ref="P8:Q8"/>
    <mergeCell ref="P9:Q9"/>
    <mergeCell ref="P10:Q10"/>
    <mergeCell ref="P11:Q11"/>
    <mergeCell ref="I10:J10"/>
    <mergeCell ref="I11:J11"/>
    <mergeCell ref="I12:J12"/>
    <mergeCell ref="A13:B13"/>
    <mergeCell ref="J45:K45"/>
    <mergeCell ref="J46:K46"/>
    <mergeCell ref="J47:K47"/>
    <mergeCell ref="B33:C36"/>
    <mergeCell ref="I33:I41"/>
    <mergeCell ref="J33:K36"/>
    <mergeCell ref="B46:C46"/>
    <mergeCell ref="B42:C42"/>
    <mergeCell ref="B41:C41"/>
    <mergeCell ref="B47:C47"/>
    <mergeCell ref="B37:C37"/>
    <mergeCell ref="B56:C56"/>
    <mergeCell ref="A33:A43"/>
    <mergeCell ref="A4:B4"/>
    <mergeCell ref="I4:J4"/>
    <mergeCell ref="J37:K37"/>
    <mergeCell ref="J38:K38"/>
    <mergeCell ref="J39:K39"/>
    <mergeCell ref="J40:K40"/>
    <mergeCell ref="J41:K41"/>
    <mergeCell ref="J42:K42"/>
    <mergeCell ref="J18:K18"/>
    <mergeCell ref="J19:K19"/>
    <mergeCell ref="A14:B14"/>
    <mergeCell ref="A11:B11"/>
    <mergeCell ref="A7:B7"/>
    <mergeCell ref="A12:B12"/>
    <mergeCell ref="J31:K31"/>
    <mergeCell ref="B44:C44"/>
    <mergeCell ref="B43:C43"/>
    <mergeCell ref="B48:C48"/>
    <mergeCell ref="J51:K51"/>
    <mergeCell ref="B28:C28"/>
    <mergeCell ref="J43:K43"/>
    <mergeCell ref="J44:K4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AF1E2D"/>
  </sheetPr>
  <dimension ref="A1:H35"/>
  <sheetViews>
    <sheetView showGridLines="0" zoomScaleNormal="100" workbookViewId="0">
      <selection sqref="A1:F1"/>
    </sheetView>
  </sheetViews>
  <sheetFormatPr defaultColWidth="0" defaultRowHeight="15" zeroHeight="1" x14ac:dyDescent="0.25"/>
  <cols>
    <col min="1" max="1" width="42.7109375" style="27" customWidth="1"/>
    <col min="2" max="3" width="14.85546875" style="27" customWidth="1"/>
    <col min="4" max="4" width="14.85546875" style="1337" customWidth="1"/>
    <col min="5" max="5" width="13.28515625" style="27" customWidth="1"/>
    <col min="6" max="6" width="13.42578125" style="1337" customWidth="1"/>
    <col min="7" max="7" width="9.140625" style="1" hidden="1" customWidth="1"/>
    <col min="8" max="8" width="0" style="1" hidden="1" customWidth="1"/>
    <col min="9" max="16384" width="9.140625" style="1" hidden="1"/>
  </cols>
  <sheetData>
    <row r="1" spans="1:8" ht="39.75" customHeight="1" x14ac:dyDescent="0.25">
      <c r="A1" s="1557" t="s">
        <v>2009</v>
      </c>
      <c r="B1" s="1558"/>
      <c r="C1" s="1558"/>
      <c r="D1" s="1558"/>
      <c r="E1" s="1558"/>
      <c r="F1" s="1559"/>
    </row>
    <row r="2" spans="1:8" ht="18.75" customHeight="1" x14ac:dyDescent="0.25">
      <c r="A2" s="1264" t="s">
        <v>2010</v>
      </c>
      <c r="B2" s="1265" t="s">
        <v>2011</v>
      </c>
      <c r="C2" s="1265" t="s">
        <v>2012</v>
      </c>
      <c r="D2" s="1266">
        <v>2022</v>
      </c>
      <c r="E2" s="1266">
        <v>2021</v>
      </c>
      <c r="F2" s="1267">
        <v>2020</v>
      </c>
    </row>
    <row r="3" spans="1:8" ht="27.75" customHeight="1" x14ac:dyDescent="0.25">
      <c r="A3" s="308" t="s">
        <v>604</v>
      </c>
      <c r="B3" s="313" t="s">
        <v>2013</v>
      </c>
      <c r="C3" s="313"/>
      <c r="D3" s="648">
        <f>D11+D19+D26</f>
        <v>558187</v>
      </c>
      <c r="E3" s="648"/>
      <c r="F3" s="908"/>
    </row>
    <row r="4" spans="1:8" ht="27.75" customHeight="1" x14ac:dyDescent="0.25">
      <c r="A4" s="309" t="s">
        <v>605</v>
      </c>
      <c r="B4" s="312" t="s">
        <v>606</v>
      </c>
      <c r="C4" s="312"/>
      <c r="D4" s="649">
        <f>D12+D20+D27</f>
        <v>504506</v>
      </c>
      <c r="E4" s="909"/>
      <c r="F4" s="910"/>
    </row>
    <row r="5" spans="1:8" ht="28.5" customHeight="1" x14ac:dyDescent="0.25">
      <c r="A5" s="132" t="s">
        <v>607</v>
      </c>
      <c r="B5" s="255" t="s">
        <v>2014</v>
      </c>
      <c r="C5" s="255"/>
      <c r="D5" s="650">
        <f>D13+D21+D28</f>
        <v>37651</v>
      </c>
      <c r="E5" s="650"/>
      <c r="F5" s="911"/>
    </row>
    <row r="6" spans="1:8" ht="27.75" customHeight="1" x14ac:dyDescent="0.25">
      <c r="A6" s="20" t="s">
        <v>608</v>
      </c>
      <c r="B6" s="254" t="s">
        <v>2015</v>
      </c>
      <c r="C6" s="254"/>
      <c r="D6" s="651">
        <f>D14+D29</f>
        <v>16030</v>
      </c>
      <c r="E6" s="651"/>
      <c r="F6" s="371"/>
    </row>
    <row r="7" spans="1:8" ht="18.75" customHeight="1" x14ac:dyDescent="0.25">
      <c r="A7" s="593" t="s">
        <v>2016</v>
      </c>
      <c r="B7" s="594" t="s">
        <v>2017</v>
      </c>
      <c r="C7" s="594" t="s">
        <v>2018</v>
      </c>
      <c r="D7" s="595">
        <v>2022</v>
      </c>
      <c r="E7" s="595">
        <v>2021</v>
      </c>
      <c r="F7" s="596">
        <v>2020</v>
      </c>
    </row>
    <row r="8" spans="1:8" ht="29.25" customHeight="1" x14ac:dyDescent="0.25">
      <c r="A8" s="307" t="s">
        <v>66</v>
      </c>
      <c r="B8" s="312" t="s">
        <v>67</v>
      </c>
      <c r="C8" s="312">
        <v>1</v>
      </c>
      <c r="D8" s="323">
        <v>1</v>
      </c>
      <c r="E8" s="323">
        <v>1</v>
      </c>
      <c r="F8" s="320">
        <v>1</v>
      </c>
    </row>
    <row r="9" spans="1:8" ht="29.25" customHeight="1" x14ac:dyDescent="0.25">
      <c r="A9" s="308" t="s">
        <v>2019</v>
      </c>
      <c r="B9" s="313" t="s">
        <v>68</v>
      </c>
      <c r="C9" s="313"/>
      <c r="D9" s="648">
        <v>7385</v>
      </c>
      <c r="E9" s="324">
        <v>7432</v>
      </c>
      <c r="F9" s="317">
        <v>7525</v>
      </c>
    </row>
    <row r="10" spans="1:8" ht="29.25" customHeight="1" x14ac:dyDescent="0.25">
      <c r="A10" s="99" t="s">
        <v>69</v>
      </c>
      <c r="B10" s="314" t="s">
        <v>70</v>
      </c>
      <c r="C10" s="314">
        <v>80</v>
      </c>
      <c r="D10" s="242">
        <v>76</v>
      </c>
      <c r="E10" s="268">
        <v>77</v>
      </c>
      <c r="F10" s="321" t="s">
        <v>609</v>
      </c>
      <c r="H10"/>
    </row>
    <row r="11" spans="1:8" ht="27.75" customHeight="1" x14ac:dyDescent="0.25">
      <c r="A11" s="308" t="s">
        <v>2020</v>
      </c>
      <c r="B11" s="313" t="s">
        <v>2021</v>
      </c>
      <c r="C11" s="313"/>
      <c r="D11" s="648">
        <v>350918</v>
      </c>
      <c r="E11" s="324">
        <v>344045</v>
      </c>
      <c r="F11" s="317">
        <v>332866</v>
      </c>
    </row>
    <row r="12" spans="1:8" ht="27.75" customHeight="1" x14ac:dyDescent="0.25">
      <c r="A12" s="309" t="s">
        <v>2022</v>
      </c>
      <c r="B12" s="312" t="s">
        <v>2023</v>
      </c>
      <c r="C12" s="312"/>
      <c r="D12" s="909">
        <v>323463</v>
      </c>
      <c r="E12" s="325">
        <v>315688</v>
      </c>
      <c r="F12" s="318">
        <v>304281</v>
      </c>
    </row>
    <row r="13" spans="1:8" ht="28.5" customHeight="1" x14ac:dyDescent="0.25">
      <c r="A13" s="132" t="s">
        <v>2024</v>
      </c>
      <c r="B13" s="255" t="s">
        <v>2025</v>
      </c>
      <c r="C13" s="255"/>
      <c r="D13" s="650">
        <v>15290</v>
      </c>
      <c r="E13" s="326">
        <v>15874</v>
      </c>
      <c r="F13" s="319">
        <v>16081</v>
      </c>
    </row>
    <row r="14" spans="1:8" ht="27.75" customHeight="1" x14ac:dyDescent="0.25">
      <c r="A14" s="20" t="s">
        <v>2026</v>
      </c>
      <c r="B14" s="254" t="s">
        <v>2027</v>
      </c>
      <c r="C14" s="254"/>
      <c r="D14" s="651">
        <v>12165</v>
      </c>
      <c r="E14" s="289">
        <v>12483</v>
      </c>
      <c r="F14" s="399">
        <v>12504</v>
      </c>
    </row>
    <row r="15" spans="1:8" ht="29.25" customHeight="1" x14ac:dyDescent="0.25">
      <c r="A15" s="293" t="s">
        <v>71</v>
      </c>
      <c r="B15" s="315" t="s">
        <v>2028</v>
      </c>
      <c r="C15" s="315"/>
      <c r="D15" s="912">
        <v>6588</v>
      </c>
      <c r="E15" s="327">
        <v>11298</v>
      </c>
      <c r="F15" s="322">
        <v>14347</v>
      </c>
    </row>
    <row r="16" spans="1:8" ht="30.75" customHeight="1" x14ac:dyDescent="0.25">
      <c r="A16" s="50" t="s">
        <v>73</v>
      </c>
      <c r="B16" s="254" t="s">
        <v>2029</v>
      </c>
      <c r="C16" s="254"/>
      <c r="D16" s="913">
        <v>93</v>
      </c>
      <c r="E16" s="376">
        <v>94</v>
      </c>
      <c r="F16" s="377">
        <v>94</v>
      </c>
    </row>
    <row r="17" spans="1:8" ht="30" customHeight="1" x14ac:dyDescent="0.25">
      <c r="A17" s="341" t="s">
        <v>610</v>
      </c>
      <c r="B17" s="276" t="s">
        <v>2030</v>
      </c>
      <c r="C17" s="276"/>
      <c r="D17" s="653">
        <v>7387</v>
      </c>
      <c r="E17" s="360">
        <v>5300</v>
      </c>
      <c r="F17" s="360">
        <v>3500</v>
      </c>
      <c r="H17" s="359"/>
    </row>
    <row r="18" spans="1:8" ht="16.5" customHeight="1" x14ac:dyDescent="0.25">
      <c r="A18" s="339" t="s">
        <v>2031</v>
      </c>
      <c r="B18" s="336" t="s">
        <v>2032</v>
      </c>
      <c r="C18" s="336" t="s">
        <v>2033</v>
      </c>
      <c r="D18" s="337">
        <v>2022</v>
      </c>
      <c r="E18" s="337">
        <v>2021</v>
      </c>
      <c r="F18" s="338">
        <v>2020</v>
      </c>
    </row>
    <row r="19" spans="1:8" ht="25.5" customHeight="1" x14ac:dyDescent="0.25">
      <c r="A19" s="310" t="s">
        <v>2034</v>
      </c>
      <c r="B19" s="328" t="s">
        <v>2035</v>
      </c>
      <c r="C19" s="362"/>
      <c r="D19" s="362">
        <v>29914</v>
      </c>
      <c r="E19" s="362">
        <v>29106</v>
      </c>
      <c r="F19" s="362">
        <v>27394</v>
      </c>
    </row>
    <row r="20" spans="1:8" ht="25.5" customHeight="1" x14ac:dyDescent="0.25">
      <c r="A20" s="311" t="s">
        <v>2036</v>
      </c>
      <c r="B20" s="316" t="s">
        <v>2037</v>
      </c>
      <c r="C20" s="363"/>
      <c r="D20" s="363">
        <v>25624</v>
      </c>
      <c r="E20" s="363">
        <v>24758</v>
      </c>
      <c r="F20" s="363">
        <v>22845</v>
      </c>
    </row>
    <row r="21" spans="1:8" ht="24" customHeight="1" x14ac:dyDescent="0.25">
      <c r="A21" s="20" t="s">
        <v>2038</v>
      </c>
      <c r="B21" s="256" t="s">
        <v>2039</v>
      </c>
      <c r="C21" s="381"/>
      <c r="D21" s="381">
        <v>4290</v>
      </c>
      <c r="E21" s="381">
        <v>4348</v>
      </c>
      <c r="F21" s="381">
        <v>4549</v>
      </c>
    </row>
    <row r="22" spans="1:8" x14ac:dyDescent="0.25">
      <c r="A22" s="589" t="s">
        <v>2040</v>
      </c>
      <c r="B22" s="590" t="s">
        <v>2041</v>
      </c>
      <c r="C22" s="590" t="s">
        <v>2042</v>
      </c>
      <c r="D22" s="591">
        <v>2022</v>
      </c>
      <c r="E22" s="591">
        <v>2021</v>
      </c>
      <c r="F22" s="591">
        <v>2020</v>
      </c>
    </row>
    <row r="23" spans="1:8" ht="29.25" customHeight="1" x14ac:dyDescent="0.25">
      <c r="A23" s="517" t="s">
        <v>2043</v>
      </c>
      <c r="B23" s="312" t="s">
        <v>2044</v>
      </c>
      <c r="C23" s="312"/>
      <c r="D23" s="323">
        <v>11</v>
      </c>
      <c r="E23" s="323"/>
      <c r="F23" s="518"/>
    </row>
    <row r="24" spans="1:8" ht="29.25" customHeight="1" x14ac:dyDescent="0.25">
      <c r="A24" s="519" t="s">
        <v>2045</v>
      </c>
      <c r="B24" s="313" t="s">
        <v>2046</v>
      </c>
      <c r="C24" s="313"/>
      <c r="D24" s="648">
        <v>6393</v>
      </c>
      <c r="E24" s="324"/>
      <c r="F24" s="520"/>
    </row>
    <row r="25" spans="1:8" ht="29.25" customHeight="1" x14ac:dyDescent="0.25">
      <c r="A25" s="521" t="s">
        <v>611</v>
      </c>
      <c r="B25" s="314" t="s">
        <v>2047</v>
      </c>
      <c r="C25" s="314"/>
      <c r="D25" s="242">
        <v>41</v>
      </c>
      <c r="E25" s="268"/>
      <c r="F25" s="522"/>
      <c r="H25" s="907"/>
    </row>
    <row r="26" spans="1:8" ht="27.75" customHeight="1" x14ac:dyDescent="0.25">
      <c r="A26" s="519" t="s">
        <v>2048</v>
      </c>
      <c r="B26" s="313" t="s">
        <v>2049</v>
      </c>
      <c r="C26" s="313"/>
      <c r="D26" s="648">
        <v>177355</v>
      </c>
      <c r="E26" s="324"/>
      <c r="F26" s="520"/>
    </row>
    <row r="27" spans="1:8" ht="27.75" customHeight="1" x14ac:dyDescent="0.25">
      <c r="A27" s="523" t="s">
        <v>2050</v>
      </c>
      <c r="B27" s="312" t="s">
        <v>2051</v>
      </c>
      <c r="C27" s="312"/>
      <c r="D27" s="649">
        <v>155419</v>
      </c>
      <c r="E27" s="325"/>
      <c r="F27" s="524"/>
    </row>
    <row r="28" spans="1:8" ht="28.5" customHeight="1" x14ac:dyDescent="0.25">
      <c r="A28" s="525" t="s">
        <v>2052</v>
      </c>
      <c r="B28" s="255" t="s">
        <v>2053</v>
      </c>
      <c r="C28" s="255"/>
      <c r="D28" s="650">
        <v>18071</v>
      </c>
      <c r="E28" s="326"/>
      <c r="F28" s="526"/>
    </row>
    <row r="29" spans="1:8" ht="27.75" customHeight="1" x14ac:dyDescent="0.25">
      <c r="A29" s="527" t="s">
        <v>2054</v>
      </c>
      <c r="B29" s="254" t="s">
        <v>2055</v>
      </c>
      <c r="C29" s="254"/>
      <c r="D29" s="651">
        <v>3865</v>
      </c>
      <c r="E29" s="289"/>
      <c r="F29" s="528"/>
    </row>
    <row r="30" spans="1:8" ht="29.25" customHeight="1" x14ac:dyDescent="0.25">
      <c r="A30" s="529" t="s">
        <v>2056</v>
      </c>
      <c r="B30" s="315" t="s">
        <v>2057</v>
      </c>
      <c r="C30" s="315"/>
      <c r="D30" s="650">
        <v>-9644</v>
      </c>
      <c r="E30" s="327"/>
      <c r="F30" s="530"/>
      <c r="H30" s="907"/>
    </row>
    <row r="31" spans="1:8" ht="30.75" customHeight="1" x14ac:dyDescent="0.25">
      <c r="A31" s="503" t="s">
        <v>2058</v>
      </c>
      <c r="B31" s="531" t="s">
        <v>2059</v>
      </c>
      <c r="C31" s="531"/>
      <c r="D31" s="693">
        <v>90</v>
      </c>
      <c r="E31" s="532"/>
      <c r="F31" s="533"/>
    </row>
    <row r="32" spans="1:8" x14ac:dyDescent="0.25">
      <c r="A32" s="1"/>
      <c r="B32" s="1"/>
      <c r="C32" s="1"/>
      <c r="D32" s="9"/>
      <c r="E32" s="1"/>
      <c r="F32" s="9"/>
    </row>
    <row r="33" spans="1:1" x14ac:dyDescent="0.25">
      <c r="A33" s="1336" t="s">
        <v>806</v>
      </c>
    </row>
    <row r="34" spans="1:1" x14ac:dyDescent="0.25">
      <c r="A34" s="1338" t="s">
        <v>612</v>
      </c>
    </row>
    <row r="35" spans="1:1" x14ac:dyDescent="0.25">
      <c r="A35" s="1338" t="s">
        <v>807</v>
      </c>
    </row>
  </sheetData>
  <sheetProtection algorithmName="SHA-512" hashValue="9f2EGIZtQZp2Faf0fYL9+JCBulXQpVgCT3MEm98Jf7EHXEmkTii7J5op1zsC55kqdihSSkxN5bdWtICj3pIXbQ==" saltValue="TiFUv1TDs/QvaGbYFj26iw==" spinCount="100000" sheet="1" objects="1" scenarios="1"/>
  <mergeCells count="1">
    <mergeCell ref="A1:F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AF1E2D"/>
  </sheetPr>
  <dimension ref="A1:I43"/>
  <sheetViews>
    <sheetView showGridLines="0" zoomScaleNormal="100" workbookViewId="0">
      <selection sqref="A1:F1"/>
    </sheetView>
  </sheetViews>
  <sheetFormatPr defaultColWidth="0" defaultRowHeight="15" zeroHeight="1" x14ac:dyDescent="0.25"/>
  <cols>
    <col min="1" max="1" width="59.42578125" style="1" customWidth="1"/>
    <col min="2" max="4" width="14.85546875" style="1" customWidth="1"/>
    <col min="5" max="5" width="13.28515625" style="1" customWidth="1"/>
    <col min="6" max="6" width="14.42578125" style="9" customWidth="1"/>
    <col min="7" max="16384" width="9.140625" style="1" hidden="1"/>
  </cols>
  <sheetData>
    <row r="1" spans="1:9" ht="39.75" customHeight="1" x14ac:dyDescent="0.25">
      <c r="A1" s="1563" t="s">
        <v>2060</v>
      </c>
      <c r="B1" s="1564"/>
      <c r="C1" s="1564"/>
      <c r="D1" s="1564"/>
      <c r="E1" s="1564"/>
      <c r="F1" s="1565"/>
    </row>
    <row r="2" spans="1:9" ht="23.25" customHeight="1" x14ac:dyDescent="0.25">
      <c r="A2" s="1220" t="s">
        <v>2061</v>
      </c>
      <c r="B2" s="1262" t="s">
        <v>2062</v>
      </c>
      <c r="C2" s="1219" t="s">
        <v>2063</v>
      </c>
      <c r="D2" s="1262">
        <v>2022</v>
      </c>
      <c r="E2" s="1220">
        <v>2021</v>
      </c>
      <c r="F2" s="1268">
        <v>2020</v>
      </c>
    </row>
    <row r="3" spans="1:9" ht="23.25" customHeight="1" x14ac:dyDescent="0.25">
      <c r="A3" s="1473" t="s">
        <v>613</v>
      </c>
      <c r="B3" s="542" t="s">
        <v>614</v>
      </c>
      <c r="C3" s="551"/>
      <c r="D3" s="558">
        <v>30</v>
      </c>
      <c r="E3" s="225"/>
      <c r="F3" s="537"/>
      <c r="H3" s="1" t="s">
        <v>615</v>
      </c>
    </row>
    <row r="4" spans="1:9" ht="23.25" customHeight="1" x14ac:dyDescent="0.25">
      <c r="A4" s="1566"/>
      <c r="B4" s="563" t="s">
        <v>616</v>
      </c>
      <c r="C4" s="561"/>
      <c r="D4" s="559">
        <v>70</v>
      </c>
      <c r="E4" s="538"/>
      <c r="F4" s="539"/>
      <c r="H4" s="1" t="s">
        <v>2064</v>
      </c>
    </row>
    <row r="5" spans="1:9" ht="23.25" customHeight="1" x14ac:dyDescent="0.25">
      <c r="A5" s="1473" t="s">
        <v>74</v>
      </c>
      <c r="B5" s="542" t="s">
        <v>2065</v>
      </c>
      <c r="C5" s="551"/>
      <c r="D5" s="558">
        <v>52</v>
      </c>
      <c r="E5" s="225"/>
      <c r="F5" s="537"/>
    </row>
    <row r="6" spans="1:9" ht="23.25" customHeight="1" x14ac:dyDescent="0.25">
      <c r="A6" s="1566"/>
      <c r="B6" s="563" t="s">
        <v>2066</v>
      </c>
      <c r="C6" s="561"/>
      <c r="D6" s="559">
        <v>48</v>
      </c>
      <c r="E6" s="538"/>
      <c r="F6" s="539"/>
    </row>
    <row r="7" spans="1:9" ht="17.25" customHeight="1" x14ac:dyDescent="0.25">
      <c r="A7" s="332" t="s">
        <v>617</v>
      </c>
      <c r="B7" s="541" t="s">
        <v>2067</v>
      </c>
      <c r="C7" s="534" t="s">
        <v>2068</v>
      </c>
      <c r="D7" s="541">
        <v>2022</v>
      </c>
      <c r="E7" s="535">
        <v>2021</v>
      </c>
      <c r="F7" s="536">
        <v>2020</v>
      </c>
    </row>
    <row r="8" spans="1:9" ht="19.5" customHeight="1" x14ac:dyDescent="0.25">
      <c r="A8" s="175" t="s">
        <v>64</v>
      </c>
      <c r="B8" s="1560" t="s">
        <v>65</v>
      </c>
      <c r="C8" s="224"/>
      <c r="D8" s="919">
        <v>1139</v>
      </c>
      <c r="E8" s="370">
        <v>1069</v>
      </c>
      <c r="F8" s="371">
        <v>1064.5999999999999</v>
      </c>
    </row>
    <row r="9" spans="1:9" ht="19.5" customHeight="1" x14ac:dyDescent="0.25">
      <c r="A9" s="288" t="s">
        <v>618</v>
      </c>
      <c r="B9" s="1560"/>
      <c r="C9" s="224"/>
      <c r="D9" s="681">
        <v>555</v>
      </c>
      <c r="E9" s="225">
        <v>543</v>
      </c>
      <c r="F9" s="372">
        <v>551.9</v>
      </c>
    </row>
    <row r="10" spans="1:9" ht="19.5" customHeight="1" x14ac:dyDescent="0.25">
      <c r="A10" s="288" t="s">
        <v>619</v>
      </c>
      <c r="B10" s="1560"/>
      <c r="C10" s="224"/>
      <c r="D10" s="681">
        <v>584</v>
      </c>
      <c r="E10" s="225">
        <v>526</v>
      </c>
      <c r="F10" s="372">
        <v>512.70000000000005</v>
      </c>
    </row>
    <row r="11" spans="1:9" ht="21.75" customHeight="1" x14ac:dyDescent="0.25">
      <c r="A11" s="1561" t="s">
        <v>2069</v>
      </c>
      <c r="B11" s="543" t="s">
        <v>2070</v>
      </c>
      <c r="C11" s="334"/>
      <c r="D11" s="682">
        <v>49</v>
      </c>
      <c r="E11" s="373">
        <v>50.8</v>
      </c>
      <c r="F11" s="368">
        <v>51.8</v>
      </c>
      <c r="H11" s="367"/>
      <c r="I11" s="367"/>
    </row>
    <row r="12" spans="1:9" ht="22.5" customHeight="1" x14ac:dyDescent="0.25">
      <c r="A12" s="1561"/>
      <c r="B12" s="543" t="s">
        <v>2071</v>
      </c>
      <c r="C12" s="334"/>
      <c r="D12" s="682">
        <v>51</v>
      </c>
      <c r="E12" s="373">
        <v>49.3</v>
      </c>
      <c r="F12" s="368">
        <v>48.2</v>
      </c>
      <c r="H12" s="367"/>
      <c r="I12" s="367"/>
    </row>
    <row r="13" spans="1:9" ht="23.25" customHeight="1" x14ac:dyDescent="0.25">
      <c r="A13" s="175" t="s">
        <v>620</v>
      </c>
      <c r="B13" s="542" t="s">
        <v>2072</v>
      </c>
      <c r="C13" s="224"/>
      <c r="D13" s="681">
        <v>55</v>
      </c>
      <c r="E13" s="225">
        <v>40</v>
      </c>
      <c r="F13" s="273">
        <v>27</v>
      </c>
    </row>
    <row r="14" spans="1:9" ht="25.5" customHeight="1" x14ac:dyDescent="0.25">
      <c r="A14" s="1562" t="s">
        <v>78</v>
      </c>
      <c r="B14" s="543" t="s">
        <v>2073</v>
      </c>
      <c r="C14" s="334" t="s">
        <v>621</v>
      </c>
      <c r="D14" s="682">
        <v>30</v>
      </c>
      <c r="E14" s="545">
        <v>35</v>
      </c>
      <c r="F14" s="368">
        <v>35</v>
      </c>
    </row>
    <row r="15" spans="1:9" ht="22.5" customHeight="1" x14ac:dyDescent="0.25">
      <c r="A15" s="1562"/>
      <c r="B15" s="543" t="s">
        <v>2074</v>
      </c>
      <c r="C15" s="334" t="s">
        <v>2075</v>
      </c>
      <c r="D15" s="682">
        <v>70</v>
      </c>
      <c r="E15" s="545">
        <v>65</v>
      </c>
      <c r="F15" s="368">
        <v>65</v>
      </c>
    </row>
    <row r="16" spans="1:9" ht="22.5" customHeight="1" x14ac:dyDescent="0.25">
      <c r="A16" s="175" t="s">
        <v>82</v>
      </c>
      <c r="B16" s="542" t="s">
        <v>83</v>
      </c>
      <c r="C16" s="224"/>
      <c r="D16" s="681">
        <v>1.1000000000000001</v>
      </c>
      <c r="E16" s="646">
        <v>1.17</v>
      </c>
      <c r="F16" s="647">
        <v>1.2</v>
      </c>
    </row>
    <row r="17" spans="1:6" ht="25.5" customHeight="1" x14ac:dyDescent="0.25">
      <c r="A17" s="280" t="s">
        <v>84</v>
      </c>
      <c r="B17" s="543" t="s">
        <v>85</v>
      </c>
      <c r="C17" s="334"/>
      <c r="D17" s="682">
        <v>10</v>
      </c>
      <c r="E17" s="373">
        <v>11.09</v>
      </c>
      <c r="F17" s="368">
        <v>11.12</v>
      </c>
    </row>
    <row r="18" spans="1:6" ht="25.5" customHeight="1" x14ac:dyDescent="0.25">
      <c r="A18" s="175" t="s">
        <v>86</v>
      </c>
      <c r="B18" s="542" t="s">
        <v>87</v>
      </c>
      <c r="C18" s="224"/>
      <c r="D18" s="681" t="s">
        <v>88</v>
      </c>
      <c r="E18" s="225" t="s">
        <v>622</v>
      </c>
      <c r="F18" s="273"/>
    </row>
    <row r="19" spans="1:6" ht="21" customHeight="1" x14ac:dyDescent="0.25">
      <c r="A19" s="280" t="s">
        <v>91</v>
      </c>
      <c r="B19" s="543" t="s">
        <v>2076</v>
      </c>
      <c r="C19" s="334"/>
      <c r="D19" s="682">
        <v>15.8</v>
      </c>
      <c r="E19" s="546">
        <v>14.2</v>
      </c>
      <c r="F19" s="335">
        <v>11.2</v>
      </c>
    </row>
    <row r="20" spans="1:6" ht="21.75" customHeight="1" thickBot="1" x14ac:dyDescent="0.3">
      <c r="A20" s="281" t="s">
        <v>92</v>
      </c>
      <c r="B20" s="560" t="s">
        <v>93</v>
      </c>
      <c r="C20" s="540"/>
      <c r="D20" s="683">
        <v>9.1999999999999993</v>
      </c>
      <c r="E20" s="547">
        <v>6.54</v>
      </c>
      <c r="F20" s="374">
        <v>6.09</v>
      </c>
    </row>
    <row r="21" spans="1:6" x14ac:dyDescent="0.25">
      <c r="A21" s="340" t="s">
        <v>623</v>
      </c>
      <c r="B21" s="541" t="s">
        <v>2077</v>
      </c>
      <c r="C21" s="534" t="s">
        <v>2078</v>
      </c>
      <c r="D21" s="541">
        <v>2022</v>
      </c>
      <c r="E21" s="535">
        <v>2021</v>
      </c>
      <c r="F21" s="536">
        <v>2020</v>
      </c>
    </row>
    <row r="22" spans="1:6" ht="21" customHeight="1" x14ac:dyDescent="0.25">
      <c r="A22" s="175" t="s">
        <v>2079</v>
      </c>
      <c r="B22" s="1560" t="s">
        <v>2080</v>
      </c>
      <c r="C22" s="551"/>
      <c r="D22" s="558">
        <v>90.26</v>
      </c>
      <c r="E22" s="369">
        <v>91.08</v>
      </c>
      <c r="F22" s="369"/>
    </row>
    <row r="23" spans="1:6" ht="19.5" customHeight="1" x14ac:dyDescent="0.25">
      <c r="A23" s="288" t="s">
        <v>2081</v>
      </c>
      <c r="B23" s="1560"/>
      <c r="C23" s="551"/>
      <c r="D23" s="558">
        <v>43.06</v>
      </c>
      <c r="E23" s="369">
        <v>44.05</v>
      </c>
      <c r="F23" s="369"/>
    </row>
    <row r="24" spans="1:6" ht="20.25" customHeight="1" x14ac:dyDescent="0.25">
      <c r="A24" s="288" t="s">
        <v>2082</v>
      </c>
      <c r="B24" s="1560"/>
      <c r="C24" s="551"/>
      <c r="D24" s="558">
        <v>47.2</v>
      </c>
      <c r="E24" s="369">
        <v>47.03</v>
      </c>
      <c r="F24" s="369"/>
    </row>
    <row r="25" spans="1:6" ht="19.5" customHeight="1" x14ac:dyDescent="0.25">
      <c r="A25" s="1561" t="s">
        <v>2083</v>
      </c>
      <c r="B25" s="543" t="s">
        <v>2084</v>
      </c>
      <c r="C25" s="373"/>
      <c r="D25" s="368">
        <v>47.706625304675377</v>
      </c>
      <c r="E25" s="375">
        <v>48.364075537988583</v>
      </c>
      <c r="F25" s="375"/>
    </row>
    <row r="26" spans="1:6" ht="22.5" customHeight="1" x14ac:dyDescent="0.25">
      <c r="A26" s="1561"/>
      <c r="B26" s="543" t="s">
        <v>2085</v>
      </c>
      <c r="C26" s="373"/>
      <c r="D26" s="368">
        <v>52.293374695324616</v>
      </c>
      <c r="E26" s="375">
        <v>51.635924462011417</v>
      </c>
      <c r="F26" s="368"/>
    </row>
    <row r="27" spans="1:6" ht="22.5" customHeight="1" x14ac:dyDescent="0.25">
      <c r="A27" s="1473" t="s">
        <v>2086</v>
      </c>
      <c r="B27" s="542" t="s">
        <v>2087</v>
      </c>
      <c r="C27" s="551"/>
      <c r="D27" s="558">
        <v>25</v>
      </c>
      <c r="E27" s="369">
        <v>8</v>
      </c>
      <c r="F27" s="369"/>
    </row>
    <row r="28" spans="1:6" ht="21" customHeight="1" x14ac:dyDescent="0.25">
      <c r="A28" s="1473"/>
      <c r="B28" s="542" t="s">
        <v>2088</v>
      </c>
      <c r="C28" s="551"/>
      <c r="D28" s="558">
        <v>75</v>
      </c>
      <c r="E28" s="369">
        <v>92</v>
      </c>
      <c r="F28" s="914"/>
    </row>
    <row r="29" spans="1:6" ht="21" customHeight="1" thickBot="1" x14ac:dyDescent="0.3">
      <c r="A29" s="915" t="s">
        <v>2089</v>
      </c>
      <c r="B29" s="916" t="s">
        <v>2090</v>
      </c>
      <c r="C29" s="917"/>
      <c r="D29" s="1224" t="s">
        <v>90</v>
      </c>
      <c r="E29" s="918"/>
      <c r="F29" s="918"/>
    </row>
    <row r="30" spans="1:6" x14ac:dyDescent="0.25">
      <c r="A30" s="332" t="s">
        <v>2091</v>
      </c>
      <c r="B30" s="541" t="s">
        <v>2092</v>
      </c>
      <c r="C30" s="534" t="s">
        <v>2093</v>
      </c>
      <c r="D30" s="541">
        <v>2022</v>
      </c>
      <c r="E30" s="535">
        <v>2021</v>
      </c>
      <c r="F30" s="536">
        <v>2020</v>
      </c>
    </row>
    <row r="31" spans="1:6" ht="19.5" customHeight="1" x14ac:dyDescent="0.25">
      <c r="A31" s="175" t="s">
        <v>2094</v>
      </c>
      <c r="B31" s="1560" t="s">
        <v>2095</v>
      </c>
      <c r="C31" s="224"/>
      <c r="D31" s="919">
        <v>629.36</v>
      </c>
      <c r="E31" s="552"/>
      <c r="F31" s="381"/>
    </row>
    <row r="32" spans="1:6" ht="19.5" customHeight="1" x14ac:dyDescent="0.25">
      <c r="A32" s="288" t="s">
        <v>2096</v>
      </c>
      <c r="B32" s="1560"/>
      <c r="C32" s="224"/>
      <c r="D32" s="558">
        <v>372.42</v>
      </c>
      <c r="E32" s="553"/>
      <c r="F32" s="548"/>
    </row>
    <row r="33" spans="1:9" ht="19.5" customHeight="1" x14ac:dyDescent="0.25">
      <c r="A33" s="288" t="s">
        <v>2097</v>
      </c>
      <c r="B33" s="1560"/>
      <c r="C33" s="224"/>
      <c r="D33" s="558">
        <v>256.95</v>
      </c>
      <c r="E33" s="553"/>
      <c r="F33" s="548"/>
    </row>
    <row r="34" spans="1:9" ht="21.75" customHeight="1" x14ac:dyDescent="0.25">
      <c r="A34" s="1561" t="s">
        <v>2098</v>
      </c>
      <c r="B34" s="543" t="s">
        <v>2099</v>
      </c>
      <c r="C34" s="334"/>
      <c r="D34" s="1225">
        <v>59.174399389856362</v>
      </c>
      <c r="E34" s="554"/>
      <c r="F34" s="375"/>
      <c r="H34" s="367"/>
      <c r="I34" s="367"/>
    </row>
    <row r="35" spans="1:9" ht="22.5" customHeight="1" x14ac:dyDescent="0.25">
      <c r="A35" s="1561"/>
      <c r="B35" s="543" t="s">
        <v>2100</v>
      </c>
      <c r="C35" s="334"/>
      <c r="D35" s="1225">
        <v>40.827189525867546</v>
      </c>
      <c r="E35" s="554"/>
      <c r="F35" s="375"/>
      <c r="H35" s="367"/>
      <c r="I35" s="367"/>
    </row>
    <row r="36" spans="1:9" ht="23.25" customHeight="1" x14ac:dyDescent="0.25">
      <c r="A36" s="175" t="s">
        <v>2101</v>
      </c>
      <c r="B36" s="542" t="s">
        <v>2102</v>
      </c>
      <c r="C36" s="224"/>
      <c r="D36" s="558">
        <v>7.55</v>
      </c>
      <c r="E36" s="553"/>
      <c r="F36" s="271"/>
    </row>
    <row r="37" spans="1:9" ht="25.5" customHeight="1" x14ac:dyDescent="0.25">
      <c r="A37" s="1562" t="s">
        <v>2103</v>
      </c>
      <c r="B37" s="543" t="s">
        <v>2104</v>
      </c>
      <c r="C37" s="334" t="s">
        <v>2105</v>
      </c>
      <c r="D37" s="1225">
        <v>31.64556962</v>
      </c>
      <c r="E37" s="555"/>
      <c r="F37" s="375"/>
    </row>
    <row r="38" spans="1:9" ht="22.5" customHeight="1" x14ac:dyDescent="0.25">
      <c r="A38" s="1562"/>
      <c r="B38" s="543" t="s">
        <v>2106</v>
      </c>
      <c r="C38" s="334" t="s">
        <v>2107</v>
      </c>
      <c r="D38" s="1225">
        <v>68.354430379999997</v>
      </c>
      <c r="E38" s="555"/>
      <c r="F38" s="375"/>
    </row>
    <row r="39" spans="1:9" ht="22.5" customHeight="1" x14ac:dyDescent="0.25">
      <c r="A39" s="175" t="s">
        <v>2108</v>
      </c>
      <c r="B39" s="542" t="s">
        <v>2109</v>
      </c>
      <c r="C39" s="224"/>
      <c r="D39" s="1226">
        <v>1.2060426829268291</v>
      </c>
      <c r="E39" s="553"/>
      <c r="F39" s="271"/>
    </row>
    <row r="40" spans="1:9" ht="25.5" customHeight="1" x14ac:dyDescent="0.25">
      <c r="A40" s="280" t="s">
        <v>2110</v>
      </c>
      <c r="B40" s="543" t="s">
        <v>2111</v>
      </c>
      <c r="C40" s="334"/>
      <c r="D40" s="1225">
        <v>13.37</v>
      </c>
      <c r="E40" s="554"/>
      <c r="F40" s="375"/>
    </row>
    <row r="41" spans="1:9" ht="25.5" customHeight="1" x14ac:dyDescent="0.25">
      <c r="A41" s="175" t="s">
        <v>624</v>
      </c>
      <c r="B41" s="542" t="s">
        <v>2112</v>
      </c>
      <c r="C41" s="224"/>
      <c r="D41" s="681">
        <v>77</v>
      </c>
      <c r="E41" s="553"/>
      <c r="F41" s="271"/>
    </row>
    <row r="42" spans="1:9" ht="21" customHeight="1" x14ac:dyDescent="0.25">
      <c r="A42" s="280" t="s">
        <v>2113</v>
      </c>
      <c r="B42" s="543" t="s">
        <v>2114</v>
      </c>
      <c r="C42" s="334"/>
      <c r="D42" s="1227">
        <v>13.737765348925892</v>
      </c>
      <c r="E42" s="556"/>
      <c r="F42" s="549"/>
    </row>
    <row r="43" spans="1:9" ht="21.75" customHeight="1" thickBot="1" x14ac:dyDescent="0.3">
      <c r="A43" s="281" t="s">
        <v>2115</v>
      </c>
      <c r="B43" s="544" t="s">
        <v>2116</v>
      </c>
      <c r="C43" s="562"/>
      <c r="D43" s="1228">
        <v>7.1823439684759114</v>
      </c>
      <c r="E43" s="557"/>
      <c r="F43" s="550"/>
    </row>
  </sheetData>
  <sheetProtection algorithmName="SHA-512" hashValue="R4DbB9LdD8wcTyM3kycACZ0JIE7HnkYinpNHM0UbyO/S605tk63m3aWX7JIwG3XRSDvrOQWXiZZsU7Qn81Zssw==" saltValue="MdTQnzo9HXfkIl93C7jqTA==" spinCount="100000" sheet="1" objects="1" scenarios="1"/>
  <mergeCells count="12">
    <mergeCell ref="B31:B33"/>
    <mergeCell ref="A34:A35"/>
    <mergeCell ref="A37:A38"/>
    <mergeCell ref="A1:F1"/>
    <mergeCell ref="B22:B24"/>
    <mergeCell ref="A25:A26"/>
    <mergeCell ref="A27:A28"/>
    <mergeCell ref="B8:B10"/>
    <mergeCell ref="A11:A12"/>
    <mergeCell ref="A14:A15"/>
    <mergeCell ref="A5:A6"/>
    <mergeCell ref="A3:A4"/>
  </mergeCells>
  <phoneticPr fontId="3" type="noConversion"/>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1"/>
  </sheetPr>
  <dimension ref="A1:H29"/>
  <sheetViews>
    <sheetView showGridLines="0" zoomScaleNormal="100" workbookViewId="0">
      <selection sqref="A1:F1"/>
    </sheetView>
  </sheetViews>
  <sheetFormatPr defaultColWidth="0" defaultRowHeight="15" zeroHeight="1" x14ac:dyDescent="0.25"/>
  <cols>
    <col min="1" max="1" width="52.42578125" customWidth="1"/>
    <col min="2" max="2" width="15" customWidth="1"/>
    <col min="3" max="4" width="14.140625" customWidth="1"/>
    <col min="5" max="5" width="15.7109375" customWidth="1"/>
    <col min="6" max="6" width="15.5703125" customWidth="1"/>
    <col min="7" max="8" width="0" hidden="1" customWidth="1"/>
    <col min="9" max="16384" width="9.140625" hidden="1"/>
  </cols>
  <sheetData>
    <row r="1" spans="1:6" ht="37.5" customHeight="1" x14ac:dyDescent="0.25">
      <c r="A1" s="1570" t="s">
        <v>2117</v>
      </c>
      <c r="B1" s="1570"/>
      <c r="C1" s="1570"/>
      <c r="D1" s="1570"/>
      <c r="E1" s="1570"/>
      <c r="F1" s="1570"/>
    </row>
    <row r="2" spans="1:6" x14ac:dyDescent="0.25">
      <c r="A2" s="567" t="s">
        <v>2118</v>
      </c>
      <c r="B2" s="568" t="s">
        <v>2119</v>
      </c>
      <c r="C2" s="569" t="s">
        <v>2120</v>
      </c>
      <c r="D2" s="564">
        <v>2022</v>
      </c>
      <c r="E2" s="565">
        <v>2021</v>
      </c>
      <c r="F2" s="566">
        <v>2020</v>
      </c>
    </row>
    <row r="3" spans="1:6" ht="36.75" customHeight="1" x14ac:dyDescent="0.25">
      <c r="A3" s="570" t="s">
        <v>95</v>
      </c>
      <c r="B3" s="571" t="s">
        <v>2121</v>
      </c>
      <c r="C3" s="572">
        <v>100</v>
      </c>
      <c r="D3" s="684">
        <v>95</v>
      </c>
      <c r="E3" s="573">
        <v>96</v>
      </c>
      <c r="F3" s="574">
        <v>94</v>
      </c>
    </row>
    <row r="4" spans="1:6" ht="24.75" customHeight="1" x14ac:dyDescent="0.25">
      <c r="A4" s="1569" t="s">
        <v>96</v>
      </c>
      <c r="B4" s="438" t="s">
        <v>2122</v>
      </c>
      <c r="C4" s="433" t="s">
        <v>625</v>
      </c>
      <c r="D4" s="238">
        <v>46</v>
      </c>
      <c r="E4" s="577">
        <v>38</v>
      </c>
      <c r="F4" s="578">
        <v>36</v>
      </c>
    </row>
    <row r="5" spans="1:6" ht="22.5" customHeight="1" x14ac:dyDescent="0.25">
      <c r="A5" s="1569"/>
      <c r="B5" s="438" t="s">
        <v>2123</v>
      </c>
      <c r="C5" s="433" t="s">
        <v>2124</v>
      </c>
      <c r="D5" s="238">
        <v>54</v>
      </c>
      <c r="E5" s="577">
        <v>62</v>
      </c>
      <c r="F5" s="578">
        <v>64</v>
      </c>
    </row>
    <row r="6" spans="1:6" ht="26.25" customHeight="1" x14ac:dyDescent="0.25">
      <c r="A6" s="1568" t="s">
        <v>626</v>
      </c>
      <c r="B6" s="447" t="s">
        <v>2125</v>
      </c>
      <c r="C6" s="331" t="s">
        <v>2126</v>
      </c>
      <c r="D6" s="506">
        <v>16.170000000000002</v>
      </c>
      <c r="E6" s="448">
        <v>0</v>
      </c>
      <c r="F6" s="575">
        <v>0</v>
      </c>
    </row>
    <row r="7" spans="1:6" ht="22.5" customHeight="1" x14ac:dyDescent="0.25">
      <c r="A7" s="1568"/>
      <c r="B7" s="447" t="s">
        <v>2127</v>
      </c>
      <c r="C7" s="331" t="s">
        <v>2128</v>
      </c>
      <c r="D7" s="506">
        <v>83.33</v>
      </c>
      <c r="E7" s="448">
        <v>100</v>
      </c>
      <c r="F7" s="575">
        <v>100</v>
      </c>
    </row>
    <row r="8" spans="1:6" x14ac:dyDescent="0.25">
      <c r="A8" s="500" t="s">
        <v>102</v>
      </c>
      <c r="B8" s="438" t="s">
        <v>2129</v>
      </c>
      <c r="C8" s="433">
        <v>100</v>
      </c>
      <c r="D8" s="238">
        <v>92.5</v>
      </c>
      <c r="E8" s="577">
        <v>87.5</v>
      </c>
      <c r="F8" s="583"/>
    </row>
    <row r="9" spans="1:6" ht="34.5" customHeight="1" x14ac:dyDescent="0.25">
      <c r="A9" s="329" t="s">
        <v>103</v>
      </c>
      <c r="B9" s="447" t="s">
        <v>2130</v>
      </c>
      <c r="C9" s="331"/>
      <c r="D9" s="506">
        <v>6.3</v>
      </c>
      <c r="E9" s="448">
        <v>6.9</v>
      </c>
      <c r="F9" s="576">
        <v>6.3</v>
      </c>
    </row>
    <row r="10" spans="1:6" ht="24" x14ac:dyDescent="0.25">
      <c r="A10" s="500" t="s">
        <v>104</v>
      </c>
      <c r="B10" s="438" t="s">
        <v>2131</v>
      </c>
      <c r="C10" s="433">
        <v>100</v>
      </c>
      <c r="D10" s="238">
        <v>95</v>
      </c>
      <c r="E10" s="577">
        <v>100</v>
      </c>
      <c r="F10" s="583"/>
    </row>
    <row r="11" spans="1:6" ht="34.5" customHeight="1" x14ac:dyDescent="0.25">
      <c r="A11" s="329" t="s">
        <v>627</v>
      </c>
      <c r="B11" s="447" t="s">
        <v>2132</v>
      </c>
      <c r="C11" s="331"/>
      <c r="D11" s="506"/>
      <c r="E11" s="448"/>
      <c r="F11" s="576" t="s">
        <v>628</v>
      </c>
    </row>
    <row r="12" spans="1:6" x14ac:dyDescent="0.25">
      <c r="A12" s="567" t="s">
        <v>2133</v>
      </c>
      <c r="B12" s="568" t="s">
        <v>2134</v>
      </c>
      <c r="C12" s="569" t="s">
        <v>2135</v>
      </c>
      <c r="D12" s="564">
        <v>2022</v>
      </c>
      <c r="E12" s="565">
        <v>2021</v>
      </c>
      <c r="F12" s="566">
        <v>2020</v>
      </c>
    </row>
    <row r="13" spans="1:6" ht="23.25" customHeight="1" x14ac:dyDescent="0.25">
      <c r="A13" s="1571" t="s">
        <v>2136</v>
      </c>
      <c r="B13" s="507" t="s">
        <v>2137</v>
      </c>
      <c r="C13" s="449" t="s">
        <v>2138</v>
      </c>
      <c r="D13" s="508">
        <v>0</v>
      </c>
      <c r="E13" s="508">
        <v>0</v>
      </c>
      <c r="F13" s="508"/>
    </row>
    <row r="14" spans="1:6" ht="23.25" customHeight="1" x14ac:dyDescent="0.25">
      <c r="A14" s="1571"/>
      <c r="B14" s="507" t="s">
        <v>2139</v>
      </c>
      <c r="C14" s="507" t="s">
        <v>2140</v>
      </c>
      <c r="D14" s="508">
        <v>100</v>
      </c>
      <c r="E14" s="508">
        <v>100</v>
      </c>
      <c r="F14" s="508"/>
    </row>
    <row r="15" spans="1:6" x14ac:dyDescent="0.25">
      <c r="A15" s="567" t="s">
        <v>2141</v>
      </c>
      <c r="B15" s="568" t="s">
        <v>2142</v>
      </c>
      <c r="C15" s="569" t="s">
        <v>2143</v>
      </c>
      <c r="D15" s="564">
        <v>2022</v>
      </c>
      <c r="E15" s="565">
        <v>2021</v>
      </c>
      <c r="F15" s="566">
        <v>2020</v>
      </c>
    </row>
    <row r="16" spans="1:6" ht="36.75" customHeight="1" x14ac:dyDescent="0.25">
      <c r="A16" s="584" t="s">
        <v>2144</v>
      </c>
      <c r="B16" s="571" t="s">
        <v>2145</v>
      </c>
      <c r="C16" s="572">
        <v>100</v>
      </c>
      <c r="D16" s="1344">
        <v>98.6</v>
      </c>
      <c r="E16" s="573"/>
      <c r="F16" s="574"/>
    </row>
    <row r="17" spans="1:6" ht="24.75" customHeight="1" x14ac:dyDescent="0.25">
      <c r="A17" s="1572" t="s">
        <v>2146</v>
      </c>
      <c r="B17" s="438" t="s">
        <v>2147</v>
      </c>
      <c r="C17" s="433" t="s">
        <v>2148</v>
      </c>
      <c r="D17" s="1345">
        <v>22.222222222222221</v>
      </c>
      <c r="E17" s="577"/>
      <c r="F17" s="578"/>
    </row>
    <row r="18" spans="1:6" ht="22.5" customHeight="1" x14ac:dyDescent="0.25">
      <c r="A18" s="1572"/>
      <c r="B18" s="438" t="s">
        <v>2149</v>
      </c>
      <c r="C18" s="433" t="s">
        <v>2150</v>
      </c>
      <c r="D18" s="1345">
        <v>77.777777777777786</v>
      </c>
      <c r="E18" s="577"/>
      <c r="F18" s="578"/>
    </row>
    <row r="19" spans="1:6" ht="26.25" customHeight="1" x14ac:dyDescent="0.25">
      <c r="A19" s="1567" t="s">
        <v>629</v>
      </c>
      <c r="B19" s="447" t="s">
        <v>2151</v>
      </c>
      <c r="C19" s="331" t="s">
        <v>2152</v>
      </c>
      <c r="D19" s="1346">
        <v>0</v>
      </c>
      <c r="E19" s="448"/>
      <c r="F19" s="575"/>
    </row>
    <row r="20" spans="1:6" ht="22.5" customHeight="1" x14ac:dyDescent="0.25">
      <c r="A20" s="1567"/>
      <c r="B20" s="447" t="s">
        <v>2153</v>
      </c>
      <c r="C20" s="331" t="s">
        <v>2154</v>
      </c>
      <c r="D20" s="1346">
        <v>100</v>
      </c>
      <c r="E20" s="448"/>
      <c r="F20" s="575"/>
    </row>
    <row r="21" spans="1:6" ht="35.25" customHeight="1" x14ac:dyDescent="0.25">
      <c r="A21" s="585" t="s">
        <v>2155</v>
      </c>
      <c r="B21" s="579" t="s">
        <v>2156</v>
      </c>
      <c r="C21" s="580">
        <v>100</v>
      </c>
      <c r="D21" s="1345">
        <v>100</v>
      </c>
      <c r="E21" s="581"/>
      <c r="F21" s="582"/>
    </row>
    <row r="22" spans="1:6" ht="34.5" customHeight="1" x14ac:dyDescent="0.25">
      <c r="A22" s="454" t="s">
        <v>630</v>
      </c>
      <c r="B22" s="447" t="s">
        <v>2157</v>
      </c>
      <c r="C22" s="331"/>
      <c r="D22" s="1347">
        <v>7.4272133095662509</v>
      </c>
      <c r="E22" s="448"/>
      <c r="F22" s="576"/>
    </row>
    <row r="23" spans="1:6" ht="24" x14ac:dyDescent="0.25">
      <c r="A23" s="504" t="s">
        <v>2158</v>
      </c>
      <c r="B23" s="586" t="s">
        <v>2159</v>
      </c>
      <c r="C23" s="505">
        <v>100</v>
      </c>
      <c r="D23" s="1348">
        <v>78.930000000000007</v>
      </c>
      <c r="E23" s="587"/>
      <c r="F23" s="588"/>
    </row>
    <row r="29" spans="1:6" ht="15" hidden="1" customHeight="1" x14ac:dyDescent="0.25"/>
  </sheetData>
  <sheetProtection algorithmName="SHA-512" hashValue="zFBM3cx9nHW0f0y70Jqbzom4Figc39GJX6IDku0A1BPyzQVhpdAl+cggSI9IgQz64aFJhEk7WJNfE8+bDJfM7g==" saltValue="SFcDX5mElr8881BqZBm5Og==" spinCount="100000" sheet="1" objects="1" scenarios="1"/>
  <mergeCells count="6">
    <mergeCell ref="A19:A20"/>
    <mergeCell ref="A6:A7"/>
    <mergeCell ref="A4:A5"/>
    <mergeCell ref="A1:F1"/>
    <mergeCell ref="A13:A14"/>
    <mergeCell ref="A17:A18"/>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39997558519241921"/>
  </sheetPr>
  <dimension ref="A1:H48"/>
  <sheetViews>
    <sheetView showGridLines="0" zoomScaleNormal="100" workbookViewId="0"/>
  </sheetViews>
  <sheetFormatPr defaultColWidth="0" defaultRowHeight="15" zeroHeight="1" x14ac:dyDescent="0.25"/>
  <cols>
    <col min="1" max="1" width="41.28515625" customWidth="1"/>
    <col min="2" max="3" width="21.28515625" customWidth="1"/>
    <col min="4" max="4" width="61.7109375" customWidth="1"/>
    <col min="5" max="6" width="30" customWidth="1"/>
    <col min="7" max="7" width="61.7109375" customWidth="1"/>
    <col min="8" max="16384" width="9.140625" hidden="1"/>
  </cols>
  <sheetData>
    <row r="1" spans="1:7" ht="37.5" customHeight="1" x14ac:dyDescent="0.25">
      <c r="A1" s="601" t="s">
        <v>631</v>
      </c>
      <c r="B1" s="601"/>
      <c r="C1" s="601"/>
      <c r="D1" s="601"/>
      <c r="E1" s="601"/>
      <c r="F1" s="601"/>
      <c r="G1" s="601"/>
    </row>
    <row r="2" spans="1:7" s="602" customFormat="1" ht="15.75" thickBot="1" x14ac:dyDescent="0.3">
      <c r="A2" s="617" t="s">
        <v>632</v>
      </c>
      <c r="B2" s="608" t="s">
        <v>633</v>
      </c>
      <c r="C2" s="608" t="s">
        <v>634</v>
      </c>
      <c r="D2" s="618" t="s">
        <v>635</v>
      </c>
      <c r="E2" s="607" t="s">
        <v>636</v>
      </c>
      <c r="F2" s="608" t="s">
        <v>2160</v>
      </c>
      <c r="G2" s="618" t="s">
        <v>2161</v>
      </c>
    </row>
    <row r="3" spans="1:7" ht="62.25" customHeight="1" x14ac:dyDescent="0.25">
      <c r="A3" s="620" t="s">
        <v>637</v>
      </c>
      <c r="B3" s="611" t="s">
        <v>22</v>
      </c>
      <c r="C3" s="611" t="s">
        <v>638</v>
      </c>
      <c r="D3" s="621" t="s">
        <v>639</v>
      </c>
      <c r="E3" s="610"/>
      <c r="F3" s="611"/>
      <c r="G3" s="612"/>
    </row>
    <row r="4" spans="1:7" ht="24.95" customHeight="1" x14ac:dyDescent="0.25">
      <c r="A4" s="622" t="s">
        <v>640</v>
      </c>
      <c r="B4" s="614" t="s">
        <v>2162</v>
      </c>
      <c r="C4" s="614" t="s">
        <v>2163</v>
      </c>
      <c r="D4" s="623" t="s">
        <v>641</v>
      </c>
      <c r="E4" s="613"/>
      <c r="F4" s="614"/>
      <c r="G4" s="615"/>
    </row>
    <row r="5" spans="1:7" ht="24.95" customHeight="1" x14ac:dyDescent="0.25">
      <c r="A5" s="624" t="s">
        <v>642</v>
      </c>
      <c r="B5" s="611" t="s">
        <v>2164</v>
      </c>
      <c r="C5" s="611" t="s">
        <v>2165</v>
      </c>
      <c r="D5" s="621" t="s">
        <v>2166</v>
      </c>
      <c r="E5" s="610"/>
      <c r="F5" s="611"/>
      <c r="G5" s="612"/>
    </row>
    <row r="6" spans="1:7" ht="24.95" customHeight="1" x14ac:dyDescent="0.25">
      <c r="A6" s="622" t="s">
        <v>643</v>
      </c>
      <c r="B6" s="614" t="s">
        <v>2167</v>
      </c>
      <c r="C6" s="614" t="s">
        <v>2168</v>
      </c>
      <c r="D6" s="623" t="s">
        <v>2169</v>
      </c>
      <c r="E6" s="613"/>
      <c r="F6" s="614"/>
      <c r="G6" s="615"/>
    </row>
    <row r="7" spans="1:7" ht="24.95" customHeight="1" x14ac:dyDescent="0.25">
      <c r="A7" s="620" t="s">
        <v>644</v>
      </c>
      <c r="B7" s="611" t="s">
        <v>2170</v>
      </c>
      <c r="C7" s="611" t="s">
        <v>2171</v>
      </c>
      <c r="D7" s="621"/>
      <c r="E7" s="610"/>
      <c r="F7" s="611"/>
      <c r="G7" s="612"/>
    </row>
    <row r="8" spans="1:7" ht="24.95" customHeight="1" x14ac:dyDescent="0.25">
      <c r="A8" s="622" t="s">
        <v>645</v>
      </c>
      <c r="B8" s="614" t="s">
        <v>646</v>
      </c>
      <c r="C8" s="614" t="s">
        <v>647</v>
      </c>
      <c r="D8" s="623"/>
      <c r="E8" s="613" t="s">
        <v>2172</v>
      </c>
      <c r="F8" s="614" t="s">
        <v>2173</v>
      </c>
      <c r="G8" s="615"/>
    </row>
    <row r="9" spans="1:7" ht="24.95" customHeight="1" x14ac:dyDescent="0.25">
      <c r="A9" s="624" t="s">
        <v>648</v>
      </c>
      <c r="B9" s="611" t="s">
        <v>2174</v>
      </c>
      <c r="C9" s="611" t="s">
        <v>2175</v>
      </c>
      <c r="D9" s="621" t="s">
        <v>649</v>
      </c>
      <c r="E9" s="610"/>
      <c r="F9" s="611"/>
      <c r="G9" s="612"/>
    </row>
    <row r="10" spans="1:7" ht="24.95" customHeight="1" x14ac:dyDescent="0.25">
      <c r="A10" s="619" t="s">
        <v>650</v>
      </c>
      <c r="B10" s="614" t="s">
        <v>2176</v>
      </c>
      <c r="C10" s="614" t="s">
        <v>2177</v>
      </c>
      <c r="D10" s="623"/>
      <c r="E10" s="613" t="s">
        <v>2178</v>
      </c>
      <c r="F10" s="614" t="s">
        <v>651</v>
      </c>
      <c r="G10" s="615"/>
    </row>
    <row r="11" spans="1:7" ht="33" customHeight="1" x14ac:dyDescent="0.25">
      <c r="A11" s="624" t="s">
        <v>652</v>
      </c>
      <c r="B11" s="611" t="s">
        <v>2179</v>
      </c>
      <c r="C11" s="611" t="s">
        <v>2180</v>
      </c>
      <c r="D11" s="621" t="s">
        <v>653</v>
      </c>
      <c r="E11" s="610" t="s">
        <v>2181</v>
      </c>
      <c r="F11" s="611" t="s">
        <v>2182</v>
      </c>
      <c r="G11" s="612"/>
    </row>
    <row r="12" spans="1:7" ht="40.5" customHeight="1" x14ac:dyDescent="0.25">
      <c r="A12" s="622" t="s">
        <v>654</v>
      </c>
      <c r="B12" s="614" t="s">
        <v>2183</v>
      </c>
      <c r="C12" s="614" t="s">
        <v>2184</v>
      </c>
      <c r="D12" s="623" t="s">
        <v>655</v>
      </c>
      <c r="E12" s="613" t="s">
        <v>656</v>
      </c>
      <c r="F12" s="614" t="s">
        <v>2185</v>
      </c>
      <c r="G12" s="615" t="s">
        <v>657</v>
      </c>
    </row>
    <row r="13" spans="1:7" ht="24.95" customHeight="1" x14ac:dyDescent="0.25">
      <c r="A13" s="620" t="s">
        <v>658</v>
      </c>
      <c r="B13" s="611" t="s">
        <v>2186</v>
      </c>
      <c r="C13" s="611" t="s">
        <v>2187</v>
      </c>
      <c r="D13" s="621"/>
      <c r="E13" s="610" t="s">
        <v>2188</v>
      </c>
      <c r="F13" s="611" t="s">
        <v>2189</v>
      </c>
      <c r="G13" s="612"/>
    </row>
    <row r="14" spans="1:7" ht="24.95" customHeight="1" x14ac:dyDescent="0.25">
      <c r="A14" s="622" t="s">
        <v>659</v>
      </c>
      <c r="B14" s="614" t="s">
        <v>2190</v>
      </c>
      <c r="C14" s="614" t="s">
        <v>2191</v>
      </c>
      <c r="D14" s="623" t="s">
        <v>660</v>
      </c>
      <c r="E14" s="613" t="s">
        <v>2192</v>
      </c>
      <c r="F14" s="614" t="s">
        <v>2193</v>
      </c>
      <c r="G14" s="615" t="s">
        <v>2194</v>
      </c>
    </row>
    <row r="15" spans="1:7" ht="33.75" customHeight="1" x14ac:dyDescent="0.25">
      <c r="A15" s="624" t="s">
        <v>661</v>
      </c>
      <c r="B15" s="611" t="s">
        <v>2195</v>
      </c>
      <c r="C15" s="611" t="s">
        <v>2196</v>
      </c>
      <c r="D15" s="621" t="s">
        <v>2197</v>
      </c>
      <c r="E15" s="610" t="s">
        <v>662</v>
      </c>
      <c r="F15" s="611" t="s">
        <v>2198</v>
      </c>
      <c r="G15" s="612" t="s">
        <v>2199</v>
      </c>
    </row>
    <row r="16" spans="1:7" ht="35.25" customHeight="1" x14ac:dyDescent="0.25">
      <c r="A16" s="619" t="s">
        <v>663</v>
      </c>
      <c r="B16" s="614" t="s">
        <v>2200</v>
      </c>
      <c r="C16" s="614" t="s">
        <v>2201</v>
      </c>
      <c r="D16" s="623"/>
      <c r="E16" s="613" t="s">
        <v>2202</v>
      </c>
      <c r="F16" s="614" t="s">
        <v>2203</v>
      </c>
      <c r="G16" s="615" t="s">
        <v>2204</v>
      </c>
    </row>
    <row r="17" spans="1:8" ht="24.95" customHeight="1" x14ac:dyDescent="0.25">
      <c r="A17" s="624" t="s">
        <v>664</v>
      </c>
      <c r="B17" s="611" t="s">
        <v>2205</v>
      </c>
      <c r="C17" s="611" t="s">
        <v>2206</v>
      </c>
      <c r="D17" s="621" t="s">
        <v>2207</v>
      </c>
      <c r="E17" s="610" t="s">
        <v>2208</v>
      </c>
      <c r="F17" s="611" t="s">
        <v>2209</v>
      </c>
      <c r="G17" s="612" t="s">
        <v>2210</v>
      </c>
    </row>
    <row r="18" spans="1:8" ht="24.95" customHeight="1" x14ac:dyDescent="0.25">
      <c r="A18" s="622" t="s">
        <v>665</v>
      </c>
      <c r="B18" s="614" t="s">
        <v>2211</v>
      </c>
      <c r="C18" s="614" t="s">
        <v>2212</v>
      </c>
      <c r="D18" s="623" t="s">
        <v>666</v>
      </c>
      <c r="E18" s="613" t="s">
        <v>667</v>
      </c>
      <c r="F18" s="614" t="s">
        <v>2213</v>
      </c>
      <c r="G18" s="615" t="s">
        <v>2214</v>
      </c>
    </row>
    <row r="19" spans="1:8" ht="24.95" customHeight="1" x14ac:dyDescent="0.25">
      <c r="A19" s="624" t="s">
        <v>668</v>
      </c>
      <c r="B19" s="611" t="s">
        <v>2215</v>
      </c>
      <c r="C19" s="611" t="s">
        <v>669</v>
      </c>
      <c r="D19" s="621" t="s">
        <v>670</v>
      </c>
      <c r="E19" s="610"/>
      <c r="F19" s="611"/>
      <c r="G19" s="612" t="s">
        <v>671</v>
      </c>
    </row>
    <row r="20" spans="1:8" ht="24.95" customHeight="1" x14ac:dyDescent="0.25">
      <c r="A20" s="622" t="s">
        <v>672</v>
      </c>
      <c r="B20" s="614" t="s">
        <v>2216</v>
      </c>
      <c r="C20" s="614" t="s">
        <v>2217</v>
      </c>
      <c r="D20" s="623" t="s">
        <v>673</v>
      </c>
      <c r="E20" s="613" t="s">
        <v>2218</v>
      </c>
      <c r="F20" s="614"/>
      <c r="G20" s="615" t="s">
        <v>2219</v>
      </c>
    </row>
    <row r="21" spans="1:8" ht="24.95" customHeight="1" x14ac:dyDescent="0.25">
      <c r="A21" s="624" t="s">
        <v>674</v>
      </c>
      <c r="B21" s="611" t="s">
        <v>2220</v>
      </c>
      <c r="C21" s="611" t="s">
        <v>2221</v>
      </c>
      <c r="D21" s="621" t="s">
        <v>2222</v>
      </c>
      <c r="E21" s="610" t="s">
        <v>2223</v>
      </c>
      <c r="F21" s="611"/>
      <c r="G21" s="612" t="s">
        <v>2224</v>
      </c>
      <c r="H21" t="s">
        <v>675</v>
      </c>
    </row>
    <row r="22" spans="1:8" ht="24.95" customHeight="1" x14ac:dyDescent="0.25">
      <c r="A22" s="622" t="s">
        <v>676</v>
      </c>
      <c r="B22" s="614" t="s">
        <v>2225</v>
      </c>
      <c r="C22" s="614" t="s">
        <v>2226</v>
      </c>
      <c r="D22" s="623" t="s">
        <v>2227</v>
      </c>
      <c r="E22" s="613" t="s">
        <v>2228</v>
      </c>
      <c r="F22" s="614"/>
      <c r="G22" s="615" t="s">
        <v>2229</v>
      </c>
      <c r="H22" t="s">
        <v>2230</v>
      </c>
    </row>
    <row r="23" spans="1:8" ht="24.95" customHeight="1" x14ac:dyDescent="0.25">
      <c r="A23" s="624" t="s">
        <v>677</v>
      </c>
      <c r="B23" s="611" t="s">
        <v>2231</v>
      </c>
      <c r="C23" s="611" t="s">
        <v>2232</v>
      </c>
      <c r="D23" s="621" t="s">
        <v>2233</v>
      </c>
      <c r="E23" s="610" t="s">
        <v>2234</v>
      </c>
      <c r="F23" s="611"/>
      <c r="G23" s="612" t="s">
        <v>2235</v>
      </c>
      <c r="H23" t="s">
        <v>2236</v>
      </c>
    </row>
    <row r="24" spans="1:8" ht="24.95" customHeight="1" x14ac:dyDescent="0.25">
      <c r="A24" s="622" t="s">
        <v>678</v>
      </c>
      <c r="B24" s="614" t="s">
        <v>2237</v>
      </c>
      <c r="C24" s="614" t="s">
        <v>2238</v>
      </c>
      <c r="D24" s="623" t="s">
        <v>2239</v>
      </c>
      <c r="E24" s="613" t="s">
        <v>2240</v>
      </c>
      <c r="F24" s="614"/>
      <c r="G24" s="615" t="s">
        <v>2241</v>
      </c>
      <c r="H24" t="s">
        <v>2242</v>
      </c>
    </row>
    <row r="25" spans="1:8" ht="24.95" customHeight="1" x14ac:dyDescent="0.25">
      <c r="A25" s="624" t="s">
        <v>679</v>
      </c>
      <c r="B25" s="611" t="s">
        <v>2243</v>
      </c>
      <c r="C25" s="611" t="s">
        <v>2244</v>
      </c>
      <c r="D25" s="621" t="s">
        <v>2245</v>
      </c>
      <c r="E25" s="610" t="s">
        <v>2246</v>
      </c>
      <c r="F25" s="611"/>
      <c r="G25" s="612" t="s">
        <v>2247</v>
      </c>
      <c r="H25" t="s">
        <v>2248</v>
      </c>
    </row>
    <row r="26" spans="1:8" ht="24.95" customHeight="1" x14ac:dyDescent="0.25">
      <c r="A26" s="622" t="s">
        <v>680</v>
      </c>
      <c r="B26" s="614" t="s">
        <v>2249</v>
      </c>
      <c r="C26" s="614" t="s">
        <v>2250</v>
      </c>
      <c r="D26" s="623" t="s">
        <v>2251</v>
      </c>
      <c r="E26" s="613" t="s">
        <v>2252</v>
      </c>
      <c r="F26" s="614"/>
      <c r="G26" s="615" t="s">
        <v>2253</v>
      </c>
      <c r="H26" t="s">
        <v>2254</v>
      </c>
    </row>
    <row r="27" spans="1:8" ht="24.95" customHeight="1" x14ac:dyDescent="0.25">
      <c r="A27" s="624" t="s">
        <v>681</v>
      </c>
      <c r="B27" s="611" t="s">
        <v>2255</v>
      </c>
      <c r="C27" s="611" t="s">
        <v>682</v>
      </c>
      <c r="D27" s="981" t="s">
        <v>2256</v>
      </c>
      <c r="E27" s="610" t="s">
        <v>2257</v>
      </c>
      <c r="F27" s="611"/>
      <c r="G27" s="612" t="s">
        <v>2258</v>
      </c>
      <c r="H27" t="s">
        <v>2259</v>
      </c>
    </row>
    <row r="28" spans="1:8" ht="24.95" customHeight="1" x14ac:dyDescent="0.25">
      <c r="A28" s="622" t="s">
        <v>683</v>
      </c>
      <c r="B28" s="614" t="s">
        <v>2260</v>
      </c>
      <c r="C28" s="614" t="s">
        <v>2261</v>
      </c>
      <c r="D28" s="980" t="s">
        <v>2262</v>
      </c>
      <c r="E28" s="613" t="s">
        <v>2263</v>
      </c>
      <c r="F28" s="614"/>
      <c r="G28" s="615" t="s">
        <v>2264</v>
      </c>
      <c r="H28" t="s">
        <v>2265</v>
      </c>
    </row>
    <row r="29" spans="1:8" ht="24.95" customHeight="1" x14ac:dyDescent="0.25">
      <c r="A29" s="624" t="s">
        <v>684</v>
      </c>
      <c r="B29" s="611" t="s">
        <v>2266</v>
      </c>
      <c r="C29" s="611" t="s">
        <v>2267</v>
      </c>
      <c r="D29" s="621" t="s">
        <v>2268</v>
      </c>
      <c r="E29" s="610" t="s">
        <v>2269</v>
      </c>
      <c r="F29" s="611"/>
      <c r="G29" s="612" t="s">
        <v>2270</v>
      </c>
      <c r="H29" t="s">
        <v>2271</v>
      </c>
    </row>
    <row r="30" spans="1:8" ht="24.95" customHeight="1" x14ac:dyDescent="0.25">
      <c r="A30" s="625" t="s">
        <v>685</v>
      </c>
      <c r="B30" s="616" t="s">
        <v>2272</v>
      </c>
      <c r="C30" s="616" t="s">
        <v>2273</v>
      </c>
      <c r="D30" s="980" t="s">
        <v>2274</v>
      </c>
      <c r="E30" s="613" t="s">
        <v>2275</v>
      </c>
      <c r="F30" s="614"/>
      <c r="G30" s="615" t="s">
        <v>2276</v>
      </c>
      <c r="H30" t="s">
        <v>2277</v>
      </c>
    </row>
    <row r="31" spans="1:8" s="602" customFormat="1" ht="15.75" thickBot="1" x14ac:dyDescent="0.3">
      <c r="A31" s="617" t="s">
        <v>686</v>
      </c>
      <c r="B31" s="608" t="s">
        <v>687</v>
      </c>
      <c r="C31" s="1573" t="s">
        <v>2278</v>
      </c>
      <c r="D31" s="1574"/>
      <c r="E31" s="617" t="s">
        <v>688</v>
      </c>
      <c r="F31" s="626" t="s">
        <v>2279</v>
      </c>
      <c r="G31" s="1573" t="s">
        <v>2280</v>
      </c>
      <c r="H31" s="1574"/>
    </row>
    <row r="32" spans="1:8" ht="57.75" customHeight="1" x14ac:dyDescent="0.25">
      <c r="A32" s="872" t="s">
        <v>2281</v>
      </c>
      <c r="B32" s="1269" t="s">
        <v>689</v>
      </c>
      <c r="C32" s="1580" t="s">
        <v>690</v>
      </c>
      <c r="D32" s="1581"/>
      <c r="E32" s="872" t="s">
        <v>2282</v>
      </c>
      <c r="F32" s="873" t="s">
        <v>2283</v>
      </c>
      <c r="G32" s="627"/>
      <c r="H32" s="628"/>
    </row>
    <row r="33" spans="1:8" s="27" customFormat="1" ht="24.95" customHeight="1" x14ac:dyDescent="0.25">
      <c r="A33" s="1270" t="s">
        <v>691</v>
      </c>
      <c r="B33" s="875" t="s">
        <v>2284</v>
      </c>
      <c r="C33" s="1582"/>
      <c r="D33" s="1583"/>
      <c r="E33" s="874" t="s">
        <v>2285</v>
      </c>
      <c r="F33" s="876" t="s">
        <v>2286</v>
      </c>
      <c r="G33" s="629"/>
      <c r="H33" s="630"/>
    </row>
    <row r="34" spans="1:8" ht="24.95" customHeight="1" x14ac:dyDescent="0.25">
      <c r="A34" s="877" t="s">
        <v>692</v>
      </c>
      <c r="B34" s="878" t="s">
        <v>2287</v>
      </c>
      <c r="C34" s="1584"/>
      <c r="D34" s="1585"/>
      <c r="E34" s="877" t="s">
        <v>2288</v>
      </c>
      <c r="F34" s="879"/>
      <c r="G34" s="631"/>
      <c r="H34" s="628"/>
    </row>
    <row r="35" spans="1:8" s="27" customFormat="1" ht="24.95" customHeight="1" x14ac:dyDescent="0.25">
      <c r="A35" s="1270" t="s">
        <v>693</v>
      </c>
      <c r="B35" s="875" t="s">
        <v>2289</v>
      </c>
      <c r="C35" s="1586"/>
      <c r="D35" s="1587"/>
      <c r="E35" s="874" t="s">
        <v>2290</v>
      </c>
      <c r="F35" s="876" t="s">
        <v>2291</v>
      </c>
      <c r="G35" s="629"/>
      <c r="H35" s="630"/>
    </row>
    <row r="36" spans="1:8" ht="24.95" customHeight="1" x14ac:dyDescent="0.25">
      <c r="A36" s="1271" t="s">
        <v>694</v>
      </c>
      <c r="B36" s="1341"/>
      <c r="C36" s="1588" t="s">
        <v>810</v>
      </c>
      <c r="D36" s="1589"/>
      <c r="E36" s="632"/>
      <c r="F36" s="633"/>
      <c r="G36" s="633"/>
      <c r="H36" s="634"/>
    </row>
    <row r="37" spans="1:8" s="602" customFormat="1" ht="15.75" thickBot="1" x14ac:dyDescent="0.3">
      <c r="A37" s="617" t="s">
        <v>695</v>
      </c>
      <c r="B37" s="1190"/>
      <c r="C37" s="1190"/>
      <c r="D37" s="1190"/>
      <c r="E37" s="608" t="s">
        <v>696</v>
      </c>
      <c r="F37" s="1272"/>
      <c r="G37" s="1191"/>
    </row>
    <row r="38" spans="1:8" ht="69.95" customHeight="1" x14ac:dyDescent="0.25">
      <c r="A38" s="1273" t="s">
        <v>697</v>
      </c>
      <c r="B38" s="1274"/>
      <c r="C38" s="1578" t="s">
        <v>698</v>
      </c>
      <c r="D38" s="1578"/>
      <c r="E38" s="597">
        <v>2021</v>
      </c>
      <c r="F38" s="604"/>
      <c r="G38" s="1275"/>
    </row>
    <row r="39" spans="1:8" ht="69.95" customHeight="1" x14ac:dyDescent="0.25">
      <c r="A39" s="1276" t="s">
        <v>699</v>
      </c>
      <c r="B39" s="282"/>
      <c r="C39" s="1579" t="s">
        <v>700</v>
      </c>
      <c r="D39" s="1579"/>
      <c r="E39" s="598">
        <v>2021</v>
      </c>
      <c r="F39" s="605"/>
      <c r="G39" s="1277"/>
    </row>
    <row r="40" spans="1:8" ht="69.95" customHeight="1" x14ac:dyDescent="0.25">
      <c r="A40" s="1278" t="s">
        <v>701</v>
      </c>
      <c r="B40" s="284"/>
      <c r="C40" s="1591" t="s">
        <v>702</v>
      </c>
      <c r="D40" s="1591"/>
      <c r="E40" s="599">
        <v>2021</v>
      </c>
      <c r="F40" s="606"/>
      <c r="G40" s="1279"/>
    </row>
    <row r="41" spans="1:8" ht="79.5" customHeight="1" x14ac:dyDescent="0.25">
      <c r="A41" s="1276" t="s">
        <v>703</v>
      </c>
      <c r="B41" s="282"/>
      <c r="C41" s="1575" t="s">
        <v>704</v>
      </c>
      <c r="D41" s="1575"/>
      <c r="E41" s="598">
        <v>2021</v>
      </c>
      <c r="F41" s="605"/>
      <c r="G41" s="1277"/>
    </row>
    <row r="42" spans="1:8" ht="100.5" customHeight="1" x14ac:dyDescent="0.25">
      <c r="A42" s="1280" t="s">
        <v>705</v>
      </c>
      <c r="B42" s="1281"/>
      <c r="C42" s="1577" t="s">
        <v>706</v>
      </c>
      <c r="D42" s="1577"/>
      <c r="E42" s="1282">
        <v>2021</v>
      </c>
      <c r="F42" s="1283"/>
      <c r="G42" s="164"/>
    </row>
    <row r="43" spans="1:8" ht="69.95" customHeight="1" x14ac:dyDescent="0.25">
      <c r="A43" s="521" t="s">
        <v>707</v>
      </c>
      <c r="B43" s="1284"/>
      <c r="C43" s="1577" t="s">
        <v>708</v>
      </c>
      <c r="D43" s="1577"/>
      <c r="E43" s="1285">
        <v>2021</v>
      </c>
      <c r="F43" s="1274"/>
      <c r="G43" s="1187"/>
    </row>
    <row r="44" spans="1:8" ht="81.75" customHeight="1" x14ac:dyDescent="0.25">
      <c r="A44" s="1286" t="s">
        <v>709</v>
      </c>
      <c r="B44" s="1287"/>
      <c r="C44" s="1575" t="s">
        <v>710</v>
      </c>
      <c r="D44" s="1575"/>
      <c r="E44" s="1288">
        <v>2020</v>
      </c>
      <c r="F44" s="1287"/>
      <c r="G44" s="1289"/>
    </row>
    <row r="45" spans="1:8" ht="69.95" customHeight="1" x14ac:dyDescent="0.25">
      <c r="A45" s="1290" t="s">
        <v>711</v>
      </c>
      <c r="B45" s="134"/>
      <c r="C45" s="1576" t="s">
        <v>712</v>
      </c>
      <c r="D45" s="1576"/>
      <c r="E45" s="600">
        <v>2019</v>
      </c>
      <c r="F45" s="603"/>
      <c r="G45" s="24"/>
    </row>
    <row r="46" spans="1:8" ht="69.95" customHeight="1" x14ac:dyDescent="0.25">
      <c r="A46" s="1286" t="s">
        <v>713</v>
      </c>
      <c r="B46" s="1287"/>
      <c r="C46" s="1575" t="s">
        <v>714</v>
      </c>
      <c r="D46" s="1575"/>
      <c r="E46" s="1288">
        <v>2019</v>
      </c>
      <c r="F46" s="1287"/>
      <c r="G46" s="1289"/>
    </row>
    <row r="47" spans="1:8" ht="82.5" customHeight="1" x14ac:dyDescent="0.25">
      <c r="A47" s="1273" t="s">
        <v>715</v>
      </c>
      <c r="B47" s="1274"/>
      <c r="C47" s="1577" t="s">
        <v>716</v>
      </c>
      <c r="D47" s="1577"/>
      <c r="E47" s="1285">
        <v>2009</v>
      </c>
      <c r="F47" s="1274"/>
      <c r="G47" s="1275"/>
    </row>
    <row r="48" spans="1:8" ht="64.5" customHeight="1" x14ac:dyDescent="0.25">
      <c r="A48" s="1291" t="s">
        <v>717</v>
      </c>
      <c r="B48" s="1292"/>
      <c r="C48" s="1590" t="s">
        <v>718</v>
      </c>
      <c r="D48" s="1590"/>
      <c r="E48" s="1293">
        <v>1957</v>
      </c>
      <c r="F48" s="1292"/>
      <c r="G48" s="1294"/>
    </row>
  </sheetData>
  <sheetProtection algorithmName="SHA-512" hashValue="fDVDX1oDA2X74F8YTBzdYvQwGfCAecSyfUVBUdSYmPwFJ/6CUeeQk7RoZn5fE+wir900D3cP0tuJ4fcnXmVFpw==" saltValue="MeWwaaHDVhUulI8xPJWiFA==" spinCount="100000" sheet="1" objects="1" scenarios="1"/>
  <mergeCells count="18">
    <mergeCell ref="C48:D48"/>
    <mergeCell ref="C40:D40"/>
    <mergeCell ref="C41:D41"/>
    <mergeCell ref="C42:D42"/>
    <mergeCell ref="C43:D43"/>
    <mergeCell ref="G31:H31"/>
    <mergeCell ref="C44:D44"/>
    <mergeCell ref="C45:D45"/>
    <mergeCell ref="C46:D46"/>
    <mergeCell ref="C47:D47"/>
    <mergeCell ref="C38:D38"/>
    <mergeCell ref="C39:D39"/>
    <mergeCell ref="C32:D32"/>
    <mergeCell ref="C33:D33"/>
    <mergeCell ref="C34:D34"/>
    <mergeCell ref="C35:D35"/>
    <mergeCell ref="C36:D36"/>
    <mergeCell ref="C31:D31"/>
  </mergeCells>
  <phoneticPr fontId="3" type="noConversion"/>
  <hyperlinks>
    <hyperlink ref="A16" r:id="rId1" xr:uid="{00000000-0004-0000-1000-000000000000}"/>
    <hyperlink ref="A13" r:id="rId2" xr:uid="{00000000-0004-0000-1000-000001000000}"/>
    <hyperlink ref="A10" r:id="rId3" display="Erklæring om due diligence-politikker med hensyn til bæredygtighed" xr:uid="{00000000-0004-0000-1000-000002000000}"/>
    <hyperlink ref="A3" r:id="rId4" xr:uid="{00000000-0004-0000-1000-000003000000}"/>
    <hyperlink ref="A7" r:id="rId5" xr:uid="{00000000-0004-0000-1000-000004000000}"/>
  </hyperlinks>
  <pageMargins left="0.7" right="0.7" top="0.75" bottom="0.75" header="0.3" footer="0.3"/>
  <pageSetup paperSize="9" orientation="portrait" r:id="rId6"/>
  <drawing r:id="rId7"/>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39997558519241921"/>
  </sheetPr>
  <dimension ref="A1:D49"/>
  <sheetViews>
    <sheetView showGridLines="0" zoomScaleNormal="100" workbookViewId="0">
      <selection sqref="A1:D1"/>
    </sheetView>
  </sheetViews>
  <sheetFormatPr defaultColWidth="0" defaultRowHeight="15" zeroHeight="1" x14ac:dyDescent="0.25"/>
  <cols>
    <col min="1" max="1" width="44.28515625" customWidth="1"/>
    <col min="2" max="2" width="10.140625" style="86" customWidth="1"/>
    <col min="3" max="3" width="40.5703125" customWidth="1"/>
    <col min="4" max="4" width="41" customWidth="1"/>
    <col min="5" max="16384" width="9.140625" hidden="1"/>
  </cols>
  <sheetData>
    <row r="1" spans="1:4" ht="37.5" customHeight="1" x14ac:dyDescent="0.25">
      <c r="A1" s="1598" t="s">
        <v>2633</v>
      </c>
      <c r="B1" s="1598"/>
      <c r="C1" s="1598"/>
      <c r="D1" s="1598"/>
    </row>
    <row r="2" spans="1:4" ht="18" customHeight="1" x14ac:dyDescent="0.25">
      <c r="A2" s="285" t="s">
        <v>719</v>
      </c>
      <c r="B2" s="285"/>
      <c r="C2" s="285" t="s">
        <v>720</v>
      </c>
      <c r="D2" s="285"/>
    </row>
    <row r="3" spans="1:4" ht="18.75" customHeight="1" x14ac:dyDescent="0.25">
      <c r="A3" s="1599" t="s">
        <v>721</v>
      </c>
      <c r="B3" s="1599"/>
      <c r="C3" s="1599"/>
      <c r="D3" s="1599"/>
    </row>
    <row r="4" spans="1:4" ht="20.25" customHeight="1" x14ac:dyDescent="0.25">
      <c r="A4" s="42" t="s">
        <v>722</v>
      </c>
      <c r="B4" s="95"/>
      <c r="C4" s="1594" t="s">
        <v>793</v>
      </c>
      <c r="D4" s="1594"/>
    </row>
    <row r="5" spans="1:4" ht="17.25" customHeight="1" x14ac:dyDescent="0.25">
      <c r="A5" s="42" t="s">
        <v>723</v>
      </c>
      <c r="B5" s="95"/>
      <c r="C5" s="1594" t="s">
        <v>794</v>
      </c>
      <c r="D5" s="1594"/>
    </row>
    <row r="6" spans="1:4" ht="20.25" customHeight="1" x14ac:dyDescent="0.25">
      <c r="A6" s="1596" t="s">
        <v>724</v>
      </c>
      <c r="B6" s="1596"/>
      <c r="C6" s="1596"/>
      <c r="D6" s="1596"/>
    </row>
    <row r="7" spans="1:4" ht="27.75" customHeight="1" x14ac:dyDescent="0.25">
      <c r="A7" s="42" t="s">
        <v>725</v>
      </c>
      <c r="B7" s="95"/>
      <c r="C7" s="1595" t="s">
        <v>726</v>
      </c>
      <c r="D7" s="1595"/>
    </row>
    <row r="8" spans="1:4" ht="19.5" customHeight="1" x14ac:dyDescent="0.25">
      <c r="A8" s="1596" t="s">
        <v>727</v>
      </c>
      <c r="B8" s="1596"/>
      <c r="C8" s="1596"/>
      <c r="D8" s="1596"/>
    </row>
    <row r="9" spans="1:4" ht="26.25" customHeight="1" x14ac:dyDescent="0.25">
      <c r="A9" s="50" t="s">
        <v>728</v>
      </c>
      <c r="B9" s="95"/>
      <c r="C9" s="1595" t="s">
        <v>729</v>
      </c>
      <c r="D9" s="1595"/>
    </row>
    <row r="10" spans="1:4" ht="27" customHeight="1" x14ac:dyDescent="0.25">
      <c r="A10" s="50" t="s">
        <v>730</v>
      </c>
      <c r="B10" s="38"/>
      <c r="C10" s="1595" t="s">
        <v>731</v>
      </c>
      <c r="D10" s="1595"/>
    </row>
    <row r="11" spans="1:4" ht="20.25" customHeight="1" x14ac:dyDescent="0.25">
      <c r="A11" s="1596" t="s">
        <v>732</v>
      </c>
      <c r="B11" s="1596"/>
      <c r="C11" s="1596"/>
      <c r="D11" s="1596"/>
    </row>
    <row r="12" spans="1:4" ht="27" customHeight="1" x14ac:dyDescent="0.25">
      <c r="A12" s="42" t="s">
        <v>733</v>
      </c>
      <c r="B12" s="95"/>
      <c r="C12" s="1594" t="s">
        <v>734</v>
      </c>
      <c r="D12" s="1594"/>
    </row>
    <row r="13" spans="1:4" ht="20.25" customHeight="1" x14ac:dyDescent="0.25">
      <c r="A13" s="1597" t="s">
        <v>2292</v>
      </c>
      <c r="B13" s="1597"/>
      <c r="C13" s="1597"/>
      <c r="D13" s="1597"/>
    </row>
    <row r="14" spans="1:4" ht="32.25" customHeight="1" x14ac:dyDescent="0.25">
      <c r="A14" s="99" t="s">
        <v>735</v>
      </c>
      <c r="B14" s="95"/>
      <c r="C14" s="1595" t="s">
        <v>736</v>
      </c>
      <c r="D14" s="1595"/>
    </row>
    <row r="15" spans="1:4" ht="51.75" customHeight="1" x14ac:dyDescent="0.25">
      <c r="A15" s="99" t="s">
        <v>737</v>
      </c>
      <c r="B15" s="95"/>
      <c r="C15" s="1595" t="s">
        <v>738</v>
      </c>
      <c r="D15" s="1595"/>
    </row>
    <row r="16" spans="1:4" ht="55.5" customHeight="1" x14ac:dyDescent="0.25">
      <c r="A16" s="99" t="s">
        <v>739</v>
      </c>
      <c r="B16" s="95"/>
      <c r="C16" s="1595" t="s">
        <v>795</v>
      </c>
      <c r="D16" s="1595"/>
    </row>
    <row r="17" spans="1:4" ht="48.75" customHeight="1" x14ac:dyDescent="0.25">
      <c r="A17" s="101" t="s">
        <v>740</v>
      </c>
      <c r="B17" s="95"/>
      <c r="C17" s="1595" t="s">
        <v>741</v>
      </c>
      <c r="D17" s="1595"/>
    </row>
    <row r="18" spans="1:4" ht="18.75" customHeight="1" x14ac:dyDescent="0.25">
      <c r="A18" s="42"/>
      <c r="B18" s="38"/>
      <c r="C18" s="42"/>
      <c r="D18" s="42"/>
    </row>
    <row r="19" spans="1:4" ht="20.25" customHeight="1" x14ac:dyDescent="0.25">
      <c r="A19" s="286" t="s">
        <v>742</v>
      </c>
      <c r="B19" s="287" t="s">
        <v>2293</v>
      </c>
      <c r="C19" s="286" t="s">
        <v>743</v>
      </c>
      <c r="D19" s="286" t="s">
        <v>744</v>
      </c>
    </row>
    <row r="20" spans="1:4" ht="25.5" customHeight="1" x14ac:dyDescent="0.25">
      <c r="A20" s="1600" t="s">
        <v>745</v>
      </c>
      <c r="B20" s="1600"/>
      <c r="C20" s="1600"/>
      <c r="D20" s="1600"/>
    </row>
    <row r="21" spans="1:4" ht="101.25" customHeight="1" x14ac:dyDescent="0.25">
      <c r="A21" s="56" t="s">
        <v>746</v>
      </c>
      <c r="B21" s="87" t="s">
        <v>57</v>
      </c>
      <c r="C21" s="57" t="s">
        <v>747</v>
      </c>
      <c r="D21" s="58" t="s">
        <v>748</v>
      </c>
    </row>
    <row r="22" spans="1:4" ht="85.5" customHeight="1" x14ac:dyDescent="0.25">
      <c r="A22" s="59" t="s">
        <v>749</v>
      </c>
      <c r="B22" s="88" t="s">
        <v>2294</v>
      </c>
      <c r="C22" s="60" t="s">
        <v>750</v>
      </c>
      <c r="D22" s="61" t="s">
        <v>751</v>
      </c>
    </row>
    <row r="23" spans="1:4" ht="205.5" customHeight="1" x14ac:dyDescent="0.25">
      <c r="A23" s="76" t="s">
        <v>752</v>
      </c>
      <c r="B23" s="87" t="s">
        <v>2295</v>
      </c>
      <c r="C23" s="75" t="s">
        <v>753</v>
      </c>
      <c r="D23" s="97" t="s">
        <v>796</v>
      </c>
    </row>
    <row r="24" spans="1:4" ht="83.25" customHeight="1" x14ac:dyDescent="0.25">
      <c r="A24" s="77" t="s">
        <v>754</v>
      </c>
      <c r="B24" s="89" t="s">
        <v>2296</v>
      </c>
      <c r="C24" s="63" t="s">
        <v>755</v>
      </c>
      <c r="D24" s="82" t="s">
        <v>756</v>
      </c>
    </row>
    <row r="25" spans="1:4" ht="80.25" customHeight="1" x14ac:dyDescent="0.25">
      <c r="A25" s="79" t="s">
        <v>757</v>
      </c>
      <c r="B25" s="90" t="s">
        <v>2297</v>
      </c>
      <c r="C25" s="64" t="s">
        <v>758</v>
      </c>
      <c r="D25" s="382" t="s">
        <v>759</v>
      </c>
    </row>
    <row r="26" spans="1:4" ht="87" customHeight="1" x14ac:dyDescent="0.25">
      <c r="A26" s="77" t="s">
        <v>47</v>
      </c>
      <c r="B26" s="91" t="s">
        <v>2298</v>
      </c>
      <c r="C26" s="66" t="s">
        <v>760</v>
      </c>
      <c r="D26" s="67" t="s">
        <v>761</v>
      </c>
    </row>
    <row r="27" spans="1:4" ht="86.25" customHeight="1" x14ac:dyDescent="0.25">
      <c r="A27" s="78" t="s">
        <v>2299</v>
      </c>
      <c r="B27" s="92" t="s">
        <v>2300</v>
      </c>
      <c r="C27" s="68" t="s">
        <v>792</v>
      </c>
      <c r="D27" s="383" t="s">
        <v>762</v>
      </c>
    </row>
    <row r="28" spans="1:4" x14ac:dyDescent="0.25">
      <c r="A28" s="69"/>
      <c r="B28" s="91"/>
      <c r="C28" s="65"/>
      <c r="D28" s="67"/>
    </row>
    <row r="29" spans="1:4" ht="24" customHeight="1" x14ac:dyDescent="0.25">
      <c r="A29" s="1601" t="s">
        <v>763</v>
      </c>
      <c r="B29" s="1602"/>
      <c r="C29" s="1602"/>
      <c r="D29" s="1602"/>
    </row>
    <row r="30" spans="1:4" ht="76.5" customHeight="1" x14ac:dyDescent="0.25">
      <c r="A30" s="78" t="s">
        <v>764</v>
      </c>
      <c r="B30" s="94" t="s">
        <v>2301</v>
      </c>
      <c r="C30" s="68" t="s">
        <v>765</v>
      </c>
      <c r="D30" s="83" t="s">
        <v>766</v>
      </c>
    </row>
    <row r="31" spans="1:4" ht="145.5" customHeight="1" x14ac:dyDescent="0.25">
      <c r="A31" s="72" t="s">
        <v>2302</v>
      </c>
      <c r="B31" s="91" t="s">
        <v>2303</v>
      </c>
      <c r="C31" s="73" t="s">
        <v>767</v>
      </c>
      <c r="D31" s="84" t="s">
        <v>768</v>
      </c>
    </row>
    <row r="32" spans="1:4" ht="79.5" customHeight="1" x14ac:dyDescent="0.25">
      <c r="A32" s="78" t="s">
        <v>2304</v>
      </c>
      <c r="B32" s="94" t="s">
        <v>2305</v>
      </c>
      <c r="C32" s="68" t="s">
        <v>769</v>
      </c>
      <c r="D32" s="83" t="s">
        <v>770</v>
      </c>
    </row>
    <row r="33" spans="1:4" ht="76.5" customHeight="1" x14ac:dyDescent="0.25">
      <c r="A33" s="81" t="s">
        <v>2306</v>
      </c>
      <c r="B33" s="95" t="s">
        <v>2307</v>
      </c>
      <c r="C33" s="73" t="s">
        <v>797</v>
      </c>
      <c r="D33" s="73" t="s">
        <v>771</v>
      </c>
    </row>
    <row r="34" spans="1:4" ht="79.5" customHeight="1" x14ac:dyDescent="0.25">
      <c r="A34" s="80" t="s">
        <v>2308</v>
      </c>
      <c r="B34" s="93" t="s">
        <v>2309</v>
      </c>
      <c r="C34" s="68" t="s">
        <v>772</v>
      </c>
      <c r="D34" s="68" t="s">
        <v>773</v>
      </c>
    </row>
    <row r="35" spans="1:4" ht="79.5" customHeight="1" x14ac:dyDescent="0.25">
      <c r="A35" s="50" t="s">
        <v>774</v>
      </c>
      <c r="B35" s="19" t="s">
        <v>2310</v>
      </c>
      <c r="C35" s="99" t="s">
        <v>775</v>
      </c>
      <c r="D35" s="99" t="s">
        <v>776</v>
      </c>
    </row>
    <row r="36" spans="1:4" ht="69" customHeight="1" x14ac:dyDescent="0.25">
      <c r="A36" s="80" t="s">
        <v>2311</v>
      </c>
      <c r="B36" s="609" t="s">
        <v>2312</v>
      </c>
      <c r="C36" s="635" t="s">
        <v>798</v>
      </c>
      <c r="D36" s="382" t="s">
        <v>777</v>
      </c>
    </row>
    <row r="37" spans="1:4" ht="69.75" customHeight="1" x14ac:dyDescent="0.25">
      <c r="A37" s="638" t="s">
        <v>778</v>
      </c>
      <c r="B37" s="639" t="s">
        <v>2313</v>
      </c>
      <c r="C37" s="640" t="s">
        <v>779</v>
      </c>
      <c r="D37" s="641" t="s">
        <v>780</v>
      </c>
    </row>
    <row r="38" spans="1:4" ht="93" customHeight="1" x14ac:dyDescent="0.25">
      <c r="A38" s="636" t="s">
        <v>2314</v>
      </c>
      <c r="B38" s="90" t="s">
        <v>2315</v>
      </c>
      <c r="C38" s="64" t="s">
        <v>781</v>
      </c>
      <c r="D38" s="637" t="s">
        <v>782</v>
      </c>
    </row>
    <row r="39" spans="1:4" x14ac:dyDescent="0.25">
      <c r="A39" s="72"/>
      <c r="B39" s="89"/>
      <c r="C39" s="62"/>
      <c r="D39" s="71"/>
    </row>
    <row r="40" spans="1:4" ht="21.75" customHeight="1" x14ac:dyDescent="0.25">
      <c r="A40" s="1592" t="s">
        <v>783</v>
      </c>
      <c r="B40" s="1593"/>
      <c r="C40" s="1593"/>
      <c r="D40" s="1593"/>
    </row>
    <row r="41" spans="1:4" ht="77.25" customHeight="1" x14ac:dyDescent="0.25">
      <c r="A41" s="61" t="s">
        <v>784</v>
      </c>
      <c r="B41" s="88" t="s">
        <v>2316</v>
      </c>
      <c r="C41" s="60" t="s">
        <v>785</v>
      </c>
      <c r="D41" s="61" t="s">
        <v>786</v>
      </c>
    </row>
    <row r="42" spans="1:4" ht="72.75" customHeight="1" x14ac:dyDescent="0.25">
      <c r="A42" s="85" t="s">
        <v>100</v>
      </c>
      <c r="B42" s="87" t="s">
        <v>2317</v>
      </c>
      <c r="C42" s="57" t="s">
        <v>799</v>
      </c>
      <c r="D42" s="85" t="s">
        <v>787</v>
      </c>
    </row>
    <row r="43" spans="1:4" ht="67.5" customHeight="1" x14ac:dyDescent="0.25">
      <c r="A43" s="72" t="s">
        <v>788</v>
      </c>
      <c r="B43" s="95" t="s">
        <v>2318</v>
      </c>
      <c r="C43" s="73" t="s">
        <v>800</v>
      </c>
      <c r="D43" s="84" t="s">
        <v>789</v>
      </c>
    </row>
    <row r="44" spans="1:4" ht="72" x14ac:dyDescent="0.25">
      <c r="A44" s="70" t="s">
        <v>2319</v>
      </c>
      <c r="B44" s="87" t="s">
        <v>2320</v>
      </c>
      <c r="C44" s="68" t="s">
        <v>801</v>
      </c>
      <c r="D44" s="58" t="s">
        <v>790</v>
      </c>
    </row>
    <row r="45" spans="1:4" ht="84" customHeight="1" x14ac:dyDescent="0.25">
      <c r="A45" s="72" t="s">
        <v>2321</v>
      </c>
      <c r="B45" s="95" t="s">
        <v>2322</v>
      </c>
      <c r="C45" s="73" t="s">
        <v>802</v>
      </c>
      <c r="D45" s="84" t="s">
        <v>791</v>
      </c>
    </row>
    <row r="46" spans="1:4" hidden="1" x14ac:dyDescent="0.25">
      <c r="A46" s="74"/>
      <c r="B46" s="96"/>
      <c r="C46" s="64"/>
      <c r="D46" s="74"/>
    </row>
    <row r="47" spans="1:4" hidden="1" x14ac:dyDescent="0.25">
      <c r="A47" s="73"/>
      <c r="B47" s="95"/>
      <c r="C47" s="73"/>
      <c r="D47" s="81"/>
    </row>
    <row r="48" spans="1:4" hidden="1" x14ac:dyDescent="0.25">
      <c r="A48" s="50"/>
      <c r="B48" s="19"/>
      <c r="C48" s="50"/>
      <c r="D48" s="50"/>
    </row>
    <row r="49" spans="1:4" hidden="1" x14ac:dyDescent="0.25">
      <c r="A49" s="50"/>
      <c r="B49" s="19"/>
      <c r="C49" s="50"/>
      <c r="D49" s="50"/>
    </row>
  </sheetData>
  <sheetProtection algorithmName="SHA-512" hashValue="m+C9YmoXmrpLbBoL7q82Mbs73MheQ4pTnAb9uG7O1cjWNO5ioiP7EsSB2esYbFWRX5Ng36LB8nVmib4v5lndiA==" saltValue="omeBxb7xjUz+rFbGhVTWSw==" spinCount="100000" sheet="1" objects="1" scenarios="1"/>
  <mergeCells count="19">
    <mergeCell ref="A1:D1"/>
    <mergeCell ref="A3:D3"/>
    <mergeCell ref="A20:D20"/>
    <mergeCell ref="A29:D29"/>
    <mergeCell ref="A40:D40"/>
    <mergeCell ref="C4:D4"/>
    <mergeCell ref="C5:D5"/>
    <mergeCell ref="C17:D17"/>
    <mergeCell ref="C12:D12"/>
    <mergeCell ref="C14:D14"/>
    <mergeCell ref="C9:D9"/>
    <mergeCell ref="C7:D7"/>
    <mergeCell ref="A6:D6"/>
    <mergeCell ref="A8:D8"/>
    <mergeCell ref="C10:D10"/>
    <mergeCell ref="A11:D11"/>
    <mergeCell ref="A13:D13"/>
    <mergeCell ref="C16:D16"/>
    <mergeCell ref="C15:D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62"/>
  <sheetViews>
    <sheetView showGridLines="0" zoomScaleNormal="100" workbookViewId="0"/>
  </sheetViews>
  <sheetFormatPr defaultColWidth="0" defaultRowHeight="15" zeroHeight="1" x14ac:dyDescent="0.25"/>
  <cols>
    <col min="1" max="1" width="52.7109375" bestFit="1" customWidth="1"/>
    <col min="2" max="2" width="15.5703125" bestFit="1" customWidth="1"/>
    <col min="3" max="3" width="12.140625" customWidth="1"/>
    <col min="4" max="5" width="12.140625" style="86" customWidth="1"/>
    <col min="6" max="6" width="9.140625" hidden="1" customWidth="1"/>
    <col min="7" max="7" width="0" hidden="1" customWidth="1"/>
    <col min="8" max="16384" width="9.140625" hidden="1"/>
  </cols>
  <sheetData>
    <row r="1" spans="1:5" ht="31.5" customHeight="1" x14ac:dyDescent="0.25">
      <c r="A1" s="998" t="s">
        <v>20</v>
      </c>
      <c r="B1" s="998"/>
      <c r="C1" s="998"/>
      <c r="D1" s="999"/>
      <c r="E1" s="999"/>
    </row>
    <row r="2" spans="1:5" ht="24" x14ac:dyDescent="0.25">
      <c r="A2" s="1339">
        <v>2022</v>
      </c>
      <c r="B2" s="922" t="s">
        <v>2323</v>
      </c>
      <c r="C2" s="922" t="s">
        <v>2324</v>
      </c>
      <c r="D2" s="996" t="s">
        <v>2325</v>
      </c>
      <c r="E2" s="996" t="s">
        <v>2326</v>
      </c>
    </row>
    <row r="3" spans="1:5" x14ac:dyDescent="0.25">
      <c r="A3" s="928" t="s">
        <v>26</v>
      </c>
      <c r="B3" s="929"/>
      <c r="C3" s="929"/>
      <c r="D3" s="997"/>
      <c r="E3" s="997"/>
    </row>
    <row r="4" spans="1:5" x14ac:dyDescent="0.25">
      <c r="A4" s="1000" t="s">
        <v>27</v>
      </c>
      <c r="B4" s="1001"/>
      <c r="C4" s="1001"/>
      <c r="D4" s="328"/>
      <c r="E4" s="328"/>
    </row>
    <row r="5" spans="1:5" x14ac:dyDescent="0.25">
      <c r="A5" s="924" t="s">
        <v>28</v>
      </c>
      <c r="B5" s="923" t="s">
        <v>2608</v>
      </c>
      <c r="C5" s="316">
        <v>13.4</v>
      </c>
      <c r="D5" s="316">
        <v>4.8499999999999996</v>
      </c>
      <c r="E5" s="316"/>
    </row>
    <row r="6" spans="1:5" x14ac:dyDescent="0.25">
      <c r="A6" s="1002" t="s">
        <v>109</v>
      </c>
      <c r="B6" s="1001" t="s">
        <v>2609</v>
      </c>
      <c r="C6" s="1012">
        <v>34.9</v>
      </c>
      <c r="D6" s="328"/>
      <c r="E6" s="328"/>
    </row>
    <row r="7" spans="1:5" x14ac:dyDescent="0.25">
      <c r="A7" s="924" t="s">
        <v>110</v>
      </c>
      <c r="B7" s="923" t="s">
        <v>2609</v>
      </c>
      <c r="C7" s="1194">
        <v>9.6</v>
      </c>
      <c r="D7" s="316"/>
      <c r="E7" s="316"/>
    </row>
    <row r="8" spans="1:5" x14ac:dyDescent="0.25">
      <c r="A8" s="1002" t="s">
        <v>111</v>
      </c>
      <c r="B8" s="1001" t="s">
        <v>2609</v>
      </c>
      <c r="C8" s="1012">
        <v>12.8</v>
      </c>
      <c r="D8" s="328"/>
      <c r="E8" s="328"/>
    </row>
    <row r="9" spans="1:5" x14ac:dyDescent="0.25">
      <c r="A9" s="924" t="s">
        <v>112</v>
      </c>
      <c r="B9" s="923" t="s">
        <v>2609</v>
      </c>
      <c r="C9" s="1195">
        <v>1331</v>
      </c>
      <c r="D9" s="316"/>
      <c r="E9" s="316"/>
    </row>
    <row r="10" spans="1:5" ht="24" x14ac:dyDescent="0.25">
      <c r="A10" s="1002" t="s">
        <v>29</v>
      </c>
      <c r="B10" s="1001" t="s">
        <v>2609</v>
      </c>
      <c r="C10" s="1012">
        <v>25.6</v>
      </c>
      <c r="D10" s="328"/>
      <c r="E10" s="328"/>
    </row>
    <row r="11" spans="1:5" ht="24" x14ac:dyDescent="0.25">
      <c r="A11" s="926" t="s">
        <v>30</v>
      </c>
      <c r="B11" s="925" t="s">
        <v>2609</v>
      </c>
      <c r="C11" s="1196">
        <v>81</v>
      </c>
      <c r="D11" s="994">
        <v>58.2</v>
      </c>
      <c r="E11" s="994"/>
    </row>
    <row r="12" spans="1:5" x14ac:dyDescent="0.25">
      <c r="A12" s="1000" t="s">
        <v>31</v>
      </c>
      <c r="B12" s="1001"/>
      <c r="C12" s="1001"/>
      <c r="D12" s="328"/>
      <c r="E12" s="328"/>
    </row>
    <row r="13" spans="1:5" x14ac:dyDescent="0.25">
      <c r="A13" s="924" t="s">
        <v>115</v>
      </c>
      <c r="B13" s="923" t="s">
        <v>2609</v>
      </c>
      <c r="C13" s="1006">
        <v>44.8</v>
      </c>
      <c r="D13" s="1005">
        <v>855</v>
      </c>
      <c r="E13" s="1005">
        <v>6154</v>
      </c>
    </row>
    <row r="14" spans="1:5" x14ac:dyDescent="0.25">
      <c r="A14" s="1011" t="s">
        <v>805</v>
      </c>
      <c r="B14" s="1012" t="s">
        <v>2609</v>
      </c>
      <c r="C14" s="1013"/>
      <c r="D14" s="1014"/>
      <c r="E14" s="1014">
        <v>2527</v>
      </c>
    </row>
    <row r="15" spans="1:5" ht="24" x14ac:dyDescent="0.25">
      <c r="A15" s="924" t="s">
        <v>32</v>
      </c>
      <c r="B15" s="923" t="s">
        <v>2327</v>
      </c>
      <c r="C15" s="923"/>
      <c r="D15" s="316"/>
      <c r="E15" s="316">
        <v>40</v>
      </c>
    </row>
    <row r="16" spans="1:5" x14ac:dyDescent="0.25">
      <c r="A16" s="927" t="s">
        <v>2619</v>
      </c>
      <c r="B16" s="930"/>
      <c r="C16" s="930"/>
      <c r="D16" s="993"/>
      <c r="E16" s="993"/>
    </row>
    <row r="17" spans="1:5" x14ac:dyDescent="0.25">
      <c r="A17" s="1002" t="s">
        <v>34</v>
      </c>
      <c r="B17" s="1001" t="s">
        <v>35</v>
      </c>
      <c r="C17" s="1001">
        <v>24.7</v>
      </c>
      <c r="D17" s="328">
        <v>12.7</v>
      </c>
      <c r="E17" s="328"/>
    </row>
    <row r="18" spans="1:5" x14ac:dyDescent="0.25">
      <c r="A18" s="924" t="s">
        <v>36</v>
      </c>
      <c r="B18" s="923" t="s">
        <v>2328</v>
      </c>
      <c r="C18" s="923">
        <v>75</v>
      </c>
      <c r="D18" s="316">
        <v>95.2</v>
      </c>
      <c r="E18" s="316"/>
    </row>
    <row r="19" spans="1:5" ht="24" x14ac:dyDescent="0.25">
      <c r="A19" s="1002" t="s">
        <v>37</v>
      </c>
      <c r="B19" s="1001" t="s">
        <v>2329</v>
      </c>
      <c r="C19" s="1001">
        <v>16.3</v>
      </c>
      <c r="D19" s="328">
        <v>12.1</v>
      </c>
      <c r="E19" s="328"/>
    </row>
    <row r="20" spans="1:5" ht="18" customHeight="1" x14ac:dyDescent="0.25">
      <c r="A20" s="1002" t="s">
        <v>38</v>
      </c>
      <c r="B20" s="1001" t="s">
        <v>2330</v>
      </c>
      <c r="C20" s="1001">
        <v>4.0999999999999996</v>
      </c>
      <c r="D20" s="328">
        <v>0.2</v>
      </c>
      <c r="E20" s="328"/>
    </row>
    <row r="21" spans="1:5" x14ac:dyDescent="0.25">
      <c r="A21" s="927" t="s">
        <v>39</v>
      </c>
      <c r="B21" s="930"/>
      <c r="C21" s="930"/>
      <c r="D21" s="993"/>
      <c r="E21" s="993"/>
    </row>
    <row r="22" spans="1:5" x14ac:dyDescent="0.25">
      <c r="A22" s="1002" t="s">
        <v>226</v>
      </c>
      <c r="B22" s="1001" t="s">
        <v>2608</v>
      </c>
      <c r="C22" s="328">
        <v>19.100000000000001</v>
      </c>
      <c r="D22" s="328">
        <v>9.9</v>
      </c>
      <c r="E22" s="328"/>
    </row>
    <row r="23" spans="1:5" x14ac:dyDescent="0.25">
      <c r="A23" s="924" t="s">
        <v>2331</v>
      </c>
      <c r="B23" s="923" t="s">
        <v>2609</v>
      </c>
      <c r="C23" s="923">
        <v>694</v>
      </c>
      <c r="D23" s="316"/>
      <c r="E23" s="316"/>
    </row>
    <row r="24" spans="1:5" ht="31.5" customHeight="1" x14ac:dyDescent="0.25">
      <c r="A24" s="998" t="s">
        <v>40</v>
      </c>
      <c r="B24" s="998"/>
      <c r="C24" s="998"/>
      <c r="D24" s="999"/>
      <c r="E24" s="999"/>
    </row>
    <row r="25" spans="1:5" ht="24" x14ac:dyDescent="0.25">
      <c r="A25" s="1339">
        <v>2022</v>
      </c>
      <c r="B25" s="922" t="s">
        <v>2332</v>
      </c>
      <c r="C25" s="922" t="s">
        <v>2333</v>
      </c>
      <c r="D25" s="996" t="s">
        <v>2334</v>
      </c>
      <c r="E25" s="996" t="s">
        <v>2335</v>
      </c>
    </row>
    <row r="26" spans="1:5" x14ac:dyDescent="0.25">
      <c r="A26" s="927" t="s">
        <v>41</v>
      </c>
      <c r="B26" s="930"/>
      <c r="C26" s="930"/>
      <c r="D26" s="993"/>
      <c r="E26" s="993"/>
    </row>
    <row r="27" spans="1:5" x14ac:dyDescent="0.25">
      <c r="A27" s="1002" t="s">
        <v>42</v>
      </c>
      <c r="B27" s="1001" t="s">
        <v>2336</v>
      </c>
      <c r="C27" s="1001">
        <v>100</v>
      </c>
      <c r="D27" s="328">
        <v>0</v>
      </c>
      <c r="E27" s="328">
        <v>100</v>
      </c>
    </row>
    <row r="28" spans="1:5" x14ac:dyDescent="0.25">
      <c r="A28" s="924" t="s">
        <v>2337</v>
      </c>
      <c r="B28" s="923" t="s">
        <v>2338</v>
      </c>
      <c r="C28" s="1005">
        <v>3141.1</v>
      </c>
      <c r="D28" s="1005">
        <v>2512.54</v>
      </c>
      <c r="E28" s="1005">
        <v>1553</v>
      </c>
    </row>
    <row r="29" spans="1:5" x14ac:dyDescent="0.25">
      <c r="A29" s="1002" t="s">
        <v>46</v>
      </c>
      <c r="B29" s="1001" t="s">
        <v>2339</v>
      </c>
      <c r="C29" s="1009">
        <v>4387</v>
      </c>
      <c r="D29" s="1009">
        <v>8873.81</v>
      </c>
      <c r="E29" s="328">
        <v>1471</v>
      </c>
    </row>
    <row r="30" spans="1:5" x14ac:dyDescent="0.25">
      <c r="A30" s="924" t="s">
        <v>2340</v>
      </c>
      <c r="B30" s="923" t="s">
        <v>2341</v>
      </c>
      <c r="C30" s="1007">
        <v>47</v>
      </c>
      <c r="D30" s="1007">
        <v>1.7</v>
      </c>
      <c r="E30" s="1007">
        <v>0.19</v>
      </c>
    </row>
    <row r="31" spans="1:5" x14ac:dyDescent="0.25">
      <c r="A31" s="1002" t="s">
        <v>2342</v>
      </c>
      <c r="B31" s="1001" t="s">
        <v>2343</v>
      </c>
      <c r="C31" s="1010">
        <v>44.02</v>
      </c>
      <c r="D31" s="1008">
        <v>23.23</v>
      </c>
      <c r="E31" s="1008">
        <v>32.799999999999997</v>
      </c>
    </row>
    <row r="32" spans="1:5" ht="108" x14ac:dyDescent="0.25">
      <c r="A32" s="924" t="s">
        <v>2344</v>
      </c>
      <c r="B32" s="923" t="s">
        <v>2345</v>
      </c>
      <c r="C32" s="992" t="s">
        <v>51</v>
      </c>
      <c r="D32" s="995" t="s">
        <v>2346</v>
      </c>
      <c r="E32" s="995" t="s">
        <v>2347</v>
      </c>
    </row>
    <row r="33" spans="1:5" x14ac:dyDescent="0.25">
      <c r="A33" s="1002" t="s">
        <v>2348</v>
      </c>
      <c r="B33" s="1001" t="s">
        <v>2349</v>
      </c>
      <c r="C33" s="1001">
        <v>75</v>
      </c>
      <c r="D33" s="328" t="s">
        <v>2350</v>
      </c>
      <c r="E33" s="328">
        <v>76</v>
      </c>
    </row>
    <row r="34" spans="1:5" ht="18" x14ac:dyDescent="0.25">
      <c r="A34" s="924" t="s">
        <v>53</v>
      </c>
      <c r="B34" s="923" t="s">
        <v>54</v>
      </c>
      <c r="C34" s="1192">
        <v>36.36</v>
      </c>
      <c r="D34" s="1192">
        <v>57.53</v>
      </c>
      <c r="E34" s="1192">
        <v>37.1</v>
      </c>
    </row>
    <row r="35" spans="1:5" ht="18" x14ac:dyDescent="0.25">
      <c r="A35" s="1002" t="s">
        <v>55</v>
      </c>
      <c r="B35" s="1001" t="s">
        <v>2351</v>
      </c>
      <c r="C35" s="1193">
        <v>191.81</v>
      </c>
      <c r="D35" s="1193">
        <v>397.08</v>
      </c>
      <c r="E35" s="1193">
        <v>4.5</v>
      </c>
    </row>
    <row r="36" spans="1:5" ht="18" x14ac:dyDescent="0.25">
      <c r="A36" s="924" t="s">
        <v>56</v>
      </c>
      <c r="B36" s="923" t="s">
        <v>2352</v>
      </c>
      <c r="C36" s="1192">
        <v>691.08</v>
      </c>
      <c r="D36" s="1192">
        <v>397.08</v>
      </c>
      <c r="E36" s="1192">
        <v>24.35</v>
      </c>
    </row>
    <row r="37" spans="1:5" ht="25.5" x14ac:dyDescent="0.25">
      <c r="A37" s="1002" t="s">
        <v>58</v>
      </c>
      <c r="B37" s="1001" t="s">
        <v>2353</v>
      </c>
      <c r="C37" s="1193">
        <v>16646.73</v>
      </c>
      <c r="D37" s="1193">
        <v>6645.1</v>
      </c>
      <c r="E37" s="1193">
        <v>121.85</v>
      </c>
    </row>
    <row r="38" spans="1:5" ht="18" x14ac:dyDescent="0.25">
      <c r="A38" s="924" t="s">
        <v>59</v>
      </c>
      <c r="B38" s="923" t="s">
        <v>60</v>
      </c>
      <c r="C38" s="1192">
        <v>231379.58952616551</v>
      </c>
      <c r="D38" s="1192">
        <v>253920.82064585772</v>
      </c>
      <c r="E38" s="1192">
        <v>74323.695158118047</v>
      </c>
    </row>
    <row r="39" spans="1:5" ht="30" x14ac:dyDescent="0.25">
      <c r="A39" s="1002" t="s">
        <v>61</v>
      </c>
      <c r="B39" s="1001" t="s">
        <v>62</v>
      </c>
      <c r="C39" s="1296">
        <v>3.6154724641829534</v>
      </c>
      <c r="D39" s="1296">
        <v>6.6863552849473251</v>
      </c>
      <c r="E39" s="1296">
        <v>10.100466934244899</v>
      </c>
    </row>
    <row r="40" spans="1:5" x14ac:dyDescent="0.25">
      <c r="A40" s="927" t="s">
        <v>63</v>
      </c>
      <c r="B40" s="930"/>
      <c r="C40" s="930"/>
      <c r="D40" s="993"/>
      <c r="E40" s="993"/>
    </row>
    <row r="41" spans="1:5" x14ac:dyDescent="0.25">
      <c r="A41" s="1002" t="s">
        <v>2354</v>
      </c>
      <c r="B41" s="1001" t="s">
        <v>2355</v>
      </c>
      <c r="C41" s="1004">
        <v>1139</v>
      </c>
      <c r="D41" s="1004">
        <v>629</v>
      </c>
      <c r="E41" s="1004">
        <v>90</v>
      </c>
    </row>
    <row r="42" spans="1:5" x14ac:dyDescent="0.25">
      <c r="A42" s="924" t="s">
        <v>2356</v>
      </c>
      <c r="B42" s="923" t="s">
        <v>2357</v>
      </c>
      <c r="C42" s="992">
        <v>1</v>
      </c>
      <c r="D42" s="1005">
        <v>11</v>
      </c>
      <c r="E42" s="1005"/>
    </row>
    <row r="43" spans="1:5" x14ac:dyDescent="0.25">
      <c r="A43" s="1002" t="s">
        <v>2358</v>
      </c>
      <c r="B43" s="1001" t="s">
        <v>2359</v>
      </c>
      <c r="C43" s="1003">
        <v>7385</v>
      </c>
      <c r="D43" s="1004">
        <v>6393</v>
      </c>
      <c r="E43" s="1004"/>
    </row>
    <row r="44" spans="1:5" x14ac:dyDescent="0.25">
      <c r="A44" s="924" t="s">
        <v>2360</v>
      </c>
      <c r="B44" s="923" t="s">
        <v>2361</v>
      </c>
      <c r="C44" s="992">
        <v>76</v>
      </c>
      <c r="D44" s="1005">
        <v>41</v>
      </c>
      <c r="E44" s="1005"/>
    </row>
    <row r="45" spans="1:5" x14ac:dyDescent="0.25">
      <c r="A45" s="1002" t="s">
        <v>2362</v>
      </c>
      <c r="B45" s="1001" t="s">
        <v>2363</v>
      </c>
      <c r="C45" s="1003">
        <v>6588</v>
      </c>
      <c r="D45" s="1350" t="s">
        <v>2618</v>
      </c>
      <c r="E45" s="1004"/>
    </row>
    <row r="46" spans="1:5" x14ac:dyDescent="0.25">
      <c r="A46" s="924" t="s">
        <v>2364</v>
      </c>
      <c r="B46" s="923" t="s">
        <v>2365</v>
      </c>
      <c r="C46" s="992">
        <v>93</v>
      </c>
      <c r="D46" s="1005">
        <v>90</v>
      </c>
      <c r="E46" s="1005"/>
    </row>
    <row r="47" spans="1:5" x14ac:dyDescent="0.25">
      <c r="A47" s="1002" t="s">
        <v>2366</v>
      </c>
      <c r="B47" s="1001" t="s">
        <v>2617</v>
      </c>
      <c r="C47" s="1003" t="s">
        <v>75</v>
      </c>
      <c r="D47" s="1004" t="s">
        <v>76</v>
      </c>
      <c r="E47" s="1004" t="s">
        <v>77</v>
      </c>
    </row>
    <row r="48" spans="1:5" x14ac:dyDescent="0.25">
      <c r="A48" s="924" t="s">
        <v>2367</v>
      </c>
      <c r="B48" s="923" t="s">
        <v>2617</v>
      </c>
      <c r="C48" s="992" t="s">
        <v>79</v>
      </c>
      <c r="D48" s="1005" t="s">
        <v>80</v>
      </c>
      <c r="E48" s="1005" t="s">
        <v>81</v>
      </c>
    </row>
    <row r="49" spans="1:5" x14ac:dyDescent="0.25">
      <c r="A49" s="1002" t="s">
        <v>2368</v>
      </c>
      <c r="B49" s="1001" t="s">
        <v>2369</v>
      </c>
      <c r="C49" s="1003">
        <v>1.1000000000000001</v>
      </c>
      <c r="D49" s="1004">
        <v>1.2</v>
      </c>
      <c r="E49" s="1004"/>
    </row>
    <row r="50" spans="1:5" x14ac:dyDescent="0.25">
      <c r="A50" s="924" t="s">
        <v>2370</v>
      </c>
      <c r="B50" s="923" t="s">
        <v>2371</v>
      </c>
      <c r="C50" s="992">
        <v>10</v>
      </c>
      <c r="D50" s="1005">
        <v>13</v>
      </c>
      <c r="E50" s="1005"/>
    </row>
    <row r="51" spans="1:5" x14ac:dyDescent="0.25">
      <c r="A51" s="1002" t="s">
        <v>2372</v>
      </c>
      <c r="B51" s="1001" t="s">
        <v>2373</v>
      </c>
      <c r="C51" s="1003" t="s">
        <v>2374</v>
      </c>
      <c r="D51" s="1004" t="s">
        <v>89</v>
      </c>
      <c r="E51" s="1004" t="s">
        <v>2375</v>
      </c>
    </row>
    <row r="52" spans="1:5" x14ac:dyDescent="0.25">
      <c r="A52" s="924" t="s">
        <v>2376</v>
      </c>
      <c r="B52" s="923" t="s">
        <v>2377</v>
      </c>
      <c r="C52" s="1198">
        <v>15.8</v>
      </c>
      <c r="D52" s="1007">
        <v>13.7</v>
      </c>
      <c r="E52" s="1005"/>
    </row>
    <row r="53" spans="1:5" x14ac:dyDescent="0.25">
      <c r="A53" s="1002" t="s">
        <v>2378</v>
      </c>
      <c r="B53" s="1001" t="s">
        <v>2379</v>
      </c>
      <c r="C53" s="1199">
        <v>9.1999999999999993</v>
      </c>
      <c r="D53" s="1197">
        <v>7.2</v>
      </c>
      <c r="E53" s="1004"/>
    </row>
    <row r="54" spans="1:5" x14ac:dyDescent="0.25">
      <c r="A54" s="927" t="s">
        <v>94</v>
      </c>
      <c r="B54" s="930"/>
      <c r="C54" s="1200"/>
      <c r="D54" s="1201"/>
      <c r="E54" s="1201"/>
    </row>
    <row r="55" spans="1:5" ht="15" customHeight="1" x14ac:dyDescent="0.25">
      <c r="A55" s="1002" t="s">
        <v>2380</v>
      </c>
      <c r="B55" s="1001" t="s">
        <v>2381</v>
      </c>
      <c r="C55" s="1003">
        <v>95</v>
      </c>
      <c r="D55" s="1197">
        <v>98.6</v>
      </c>
      <c r="E55" s="1004"/>
    </row>
    <row r="56" spans="1:5" x14ac:dyDescent="0.25">
      <c r="A56" s="924" t="s">
        <v>2382</v>
      </c>
      <c r="B56" s="923" t="s">
        <v>2617</v>
      </c>
      <c r="C56" s="992" t="s">
        <v>97</v>
      </c>
      <c r="D56" s="1005" t="s">
        <v>98</v>
      </c>
      <c r="E56" s="1005" t="s">
        <v>99</v>
      </c>
    </row>
    <row r="57" spans="1:5" x14ac:dyDescent="0.25">
      <c r="A57" s="1002" t="s">
        <v>2383</v>
      </c>
      <c r="B57" s="1001" t="s">
        <v>2617</v>
      </c>
      <c r="C57" s="1003" t="s">
        <v>101</v>
      </c>
      <c r="D57" s="1004" t="s">
        <v>2384</v>
      </c>
      <c r="E57" s="1004"/>
    </row>
    <row r="58" spans="1:5" x14ac:dyDescent="0.25">
      <c r="A58" s="924" t="s">
        <v>2385</v>
      </c>
      <c r="B58" s="923" t="s">
        <v>2386</v>
      </c>
      <c r="C58" s="992">
        <v>92.5</v>
      </c>
      <c r="D58" s="1005">
        <v>100</v>
      </c>
      <c r="E58" s="1005"/>
    </row>
    <row r="59" spans="1:5" x14ac:dyDescent="0.25">
      <c r="A59" s="1002" t="s">
        <v>2387</v>
      </c>
      <c r="B59" s="1001" t="s">
        <v>2388</v>
      </c>
      <c r="C59" s="1199">
        <v>6.3</v>
      </c>
      <c r="D59" s="1197">
        <v>7.4</v>
      </c>
      <c r="E59" s="1004"/>
    </row>
    <row r="60" spans="1:5" ht="24" x14ac:dyDescent="0.25">
      <c r="A60" s="926" t="s">
        <v>2389</v>
      </c>
      <c r="B60" s="925" t="s">
        <v>2390</v>
      </c>
      <c r="C60" s="1202">
        <v>95</v>
      </c>
      <c r="D60" s="1202">
        <v>78.930000000000007</v>
      </c>
      <c r="E60" s="1203"/>
    </row>
    <row r="61" spans="1:5" x14ac:dyDescent="0.25"/>
    <row r="62" spans="1:5" ht="36.75" x14ac:dyDescent="0.25">
      <c r="A62" s="1351" t="s">
        <v>2620</v>
      </c>
    </row>
  </sheetData>
  <sheetProtection algorithmName="SHA-512" hashValue="sSIPaEuM0mCGh3QIaPD9O61ADXLHxVFe74MWKovk2bvzhQvVSVCjCfsZsaesDZ0DQZlSTSWkgWWVSRL0v6E+zw==" saltValue="V5rbNArIwSJoXJpl1fuJLQ==" spinCount="100000" sheet="1" objects="1" scenarios="1"/>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5"/>
  <sheetViews>
    <sheetView showGridLines="0" zoomScale="115" zoomScaleNormal="115" workbookViewId="0">
      <selection activeCell="C2" sqref="C2"/>
    </sheetView>
  </sheetViews>
  <sheetFormatPr defaultColWidth="9.140625" defaultRowHeight="15" x14ac:dyDescent="0.25"/>
  <cols>
    <col min="1" max="1" width="49" bestFit="1" customWidth="1"/>
    <col min="2" max="2" width="16.7109375" bestFit="1" customWidth="1"/>
    <col min="3" max="4" width="12.7109375" customWidth="1"/>
    <col min="5" max="5" width="13.5703125" customWidth="1"/>
    <col min="6" max="6" width="9.140625" customWidth="1"/>
  </cols>
  <sheetData>
    <row r="1" spans="1:5" x14ac:dyDescent="0.25">
      <c r="A1" s="483" t="s">
        <v>105</v>
      </c>
      <c r="B1" s="483"/>
      <c r="C1" s="483"/>
      <c r="D1" s="483"/>
      <c r="E1" s="483"/>
    </row>
    <row r="2" spans="1:5" x14ac:dyDescent="0.25">
      <c r="A2" s="455"/>
      <c r="B2" s="456" t="s">
        <v>2391</v>
      </c>
      <c r="C2" s="436" t="s">
        <v>106</v>
      </c>
      <c r="D2" s="436" t="s">
        <v>107</v>
      </c>
      <c r="E2" s="692" t="s">
        <v>2392</v>
      </c>
    </row>
    <row r="3" spans="1:5" x14ac:dyDescent="0.25">
      <c r="A3" s="457" t="s">
        <v>2393</v>
      </c>
      <c r="B3" s="458"/>
      <c r="C3" s="459"/>
      <c r="D3" s="459"/>
      <c r="E3" s="460"/>
    </row>
    <row r="4" spans="1:5" x14ac:dyDescent="0.25">
      <c r="A4" s="484" t="s">
        <v>2394</v>
      </c>
      <c r="B4" s="439"/>
      <c r="C4" s="272"/>
      <c r="D4" s="272"/>
      <c r="E4" s="485"/>
    </row>
    <row r="5" spans="1:5" x14ac:dyDescent="0.25">
      <c r="A5" s="463" t="s">
        <v>108</v>
      </c>
      <c r="B5" s="464" t="s">
        <v>2395</v>
      </c>
      <c r="C5" s="486"/>
      <c r="D5" s="486"/>
      <c r="E5" s="487"/>
    </row>
    <row r="6" spans="1:5" x14ac:dyDescent="0.25">
      <c r="A6" s="461" t="s">
        <v>2396</v>
      </c>
      <c r="B6" s="439" t="s">
        <v>2397</v>
      </c>
      <c r="C6" s="272"/>
      <c r="D6" s="272"/>
      <c r="E6" s="485"/>
    </row>
    <row r="7" spans="1:5" x14ac:dyDescent="0.25">
      <c r="A7" s="463" t="s">
        <v>2398</v>
      </c>
      <c r="B7" s="464" t="s">
        <v>2399</v>
      </c>
      <c r="C7" s="486"/>
      <c r="D7" s="486"/>
      <c r="E7" s="487"/>
    </row>
    <row r="8" spans="1:5" x14ac:dyDescent="0.25">
      <c r="A8" s="461" t="s">
        <v>2400</v>
      </c>
      <c r="B8" s="439" t="s">
        <v>2401</v>
      </c>
      <c r="C8" s="272"/>
      <c r="D8" s="272"/>
      <c r="E8" s="485"/>
    </row>
    <row r="9" spans="1:5" x14ac:dyDescent="0.25">
      <c r="A9" s="463" t="s">
        <v>2402</v>
      </c>
      <c r="B9" s="464" t="s">
        <v>2403</v>
      </c>
      <c r="C9" s="486"/>
      <c r="D9" s="486"/>
      <c r="E9" s="487"/>
    </row>
    <row r="10" spans="1:5" x14ac:dyDescent="0.25">
      <c r="A10" s="461" t="s">
        <v>113</v>
      </c>
      <c r="B10" s="439" t="s">
        <v>2404</v>
      </c>
      <c r="C10" s="272"/>
      <c r="D10" s="272"/>
      <c r="E10" s="485"/>
    </row>
    <row r="11" spans="1:5" ht="24" x14ac:dyDescent="0.25">
      <c r="A11" s="463" t="s">
        <v>114</v>
      </c>
      <c r="B11" s="464" t="s">
        <v>2405</v>
      </c>
      <c r="C11" s="486"/>
      <c r="D11" s="486"/>
      <c r="E11" s="487"/>
    </row>
    <row r="12" spans="1:5" x14ac:dyDescent="0.25">
      <c r="A12" s="484" t="s">
        <v>2406</v>
      </c>
      <c r="B12" s="439"/>
      <c r="C12" s="272"/>
      <c r="D12" s="272"/>
      <c r="E12" s="485"/>
    </row>
    <row r="13" spans="1:5" x14ac:dyDescent="0.25">
      <c r="A13" s="463" t="s">
        <v>2407</v>
      </c>
      <c r="B13" s="464" t="s">
        <v>2408</v>
      </c>
      <c r="C13" s="486"/>
      <c r="D13" s="486"/>
      <c r="E13" s="487"/>
    </row>
    <row r="14" spans="1:5" x14ac:dyDescent="0.25">
      <c r="A14" s="461" t="s">
        <v>116</v>
      </c>
      <c r="B14" s="439" t="s">
        <v>2409</v>
      </c>
      <c r="C14" s="272"/>
      <c r="D14" s="272"/>
      <c r="E14" s="485"/>
    </row>
    <row r="15" spans="1:5" x14ac:dyDescent="0.25">
      <c r="A15" s="457" t="s">
        <v>117</v>
      </c>
      <c r="B15" s="466"/>
      <c r="C15" s="467"/>
      <c r="D15" s="467"/>
      <c r="E15" s="468"/>
    </row>
    <row r="16" spans="1:5" x14ac:dyDescent="0.25">
      <c r="A16" s="461" t="s">
        <v>118</v>
      </c>
      <c r="B16" s="439" t="s">
        <v>2410</v>
      </c>
      <c r="C16" s="381"/>
      <c r="D16" s="381"/>
      <c r="E16" s="462"/>
    </row>
    <row r="17" spans="1:5" x14ac:dyDescent="0.25">
      <c r="A17" s="463" t="s">
        <v>119</v>
      </c>
      <c r="B17" s="464" t="s">
        <v>2411</v>
      </c>
      <c r="C17" s="378"/>
      <c r="D17" s="378"/>
      <c r="E17" s="465"/>
    </row>
    <row r="18" spans="1:5" x14ac:dyDescent="0.25">
      <c r="A18" s="461" t="s">
        <v>2412</v>
      </c>
      <c r="B18" s="439" t="s">
        <v>2413</v>
      </c>
      <c r="C18" s="381"/>
      <c r="D18" s="381"/>
      <c r="E18" s="462"/>
    </row>
    <row r="19" spans="1:5" ht="18" customHeight="1" x14ac:dyDescent="0.25">
      <c r="A19" s="461" t="s">
        <v>120</v>
      </c>
      <c r="B19" s="439" t="s">
        <v>2414</v>
      </c>
      <c r="C19" s="381"/>
      <c r="D19" s="381"/>
      <c r="E19" s="462"/>
    </row>
    <row r="20" spans="1:5" x14ac:dyDescent="0.25">
      <c r="A20" s="457" t="s">
        <v>121</v>
      </c>
      <c r="B20" s="466"/>
      <c r="C20" s="467"/>
      <c r="D20" s="467"/>
      <c r="E20" s="468"/>
    </row>
    <row r="21" spans="1:5" x14ac:dyDescent="0.25">
      <c r="A21" s="463" t="s">
        <v>2415</v>
      </c>
      <c r="B21" s="464" t="s">
        <v>2416</v>
      </c>
      <c r="C21" s="378"/>
      <c r="D21" s="378"/>
      <c r="E21" s="465"/>
    </row>
    <row r="22" spans="1:5" x14ac:dyDescent="0.25">
      <c r="A22" s="461"/>
      <c r="B22" s="439"/>
      <c r="C22" s="381"/>
      <c r="D22" s="381"/>
      <c r="E22" s="462"/>
    </row>
    <row r="23" spans="1:5" x14ac:dyDescent="0.25">
      <c r="A23" s="457" t="s">
        <v>2417</v>
      </c>
      <c r="B23" s="466"/>
      <c r="C23" s="467"/>
      <c r="D23" s="467"/>
      <c r="E23" s="468"/>
    </row>
    <row r="24" spans="1:5" x14ac:dyDescent="0.25">
      <c r="A24" s="461" t="s">
        <v>123</v>
      </c>
      <c r="B24" s="439" t="s">
        <v>124</v>
      </c>
      <c r="C24" s="381"/>
      <c r="D24" s="381"/>
      <c r="E24" s="462"/>
    </row>
    <row r="25" spans="1:5" x14ac:dyDescent="0.25">
      <c r="A25" s="463" t="s">
        <v>125</v>
      </c>
      <c r="B25" s="464" t="s">
        <v>2418</v>
      </c>
      <c r="C25" s="378"/>
      <c r="D25" s="378"/>
      <c r="E25" s="465"/>
    </row>
    <row r="26" spans="1:5" x14ac:dyDescent="0.25">
      <c r="A26" s="461" t="s">
        <v>126</v>
      </c>
      <c r="B26" s="439" t="s">
        <v>2419</v>
      </c>
      <c r="C26" s="381"/>
      <c r="D26" s="381"/>
      <c r="E26" s="462"/>
    </row>
    <row r="27" spans="1:5" x14ac:dyDescent="0.25">
      <c r="A27" s="463" t="s">
        <v>2420</v>
      </c>
      <c r="B27" s="464" t="s">
        <v>2421</v>
      </c>
      <c r="C27" s="378"/>
      <c r="D27" s="378"/>
      <c r="E27" s="465"/>
    </row>
    <row r="28" spans="1:5" x14ac:dyDescent="0.25">
      <c r="A28" s="461" t="s">
        <v>2422</v>
      </c>
      <c r="B28" s="439" t="s">
        <v>2423</v>
      </c>
      <c r="C28" s="381"/>
      <c r="D28" s="381"/>
      <c r="E28" s="462"/>
    </row>
    <row r="29" spans="1:5" x14ac:dyDescent="0.25">
      <c r="A29" s="463" t="s">
        <v>2424</v>
      </c>
      <c r="B29" s="464" t="s">
        <v>2425</v>
      </c>
      <c r="C29" s="378"/>
      <c r="D29" s="378"/>
      <c r="E29" s="465"/>
    </row>
    <row r="30" spans="1:5" x14ac:dyDescent="0.25">
      <c r="A30" s="461" t="s">
        <v>2426</v>
      </c>
      <c r="B30" s="439" t="s">
        <v>2427</v>
      </c>
      <c r="C30" s="381"/>
      <c r="D30" s="381"/>
      <c r="E30" s="462"/>
    </row>
    <row r="31" spans="1:5" x14ac:dyDescent="0.25">
      <c r="A31" s="463" t="s">
        <v>2428</v>
      </c>
      <c r="B31" s="464" t="s">
        <v>2429</v>
      </c>
      <c r="C31" s="378"/>
      <c r="D31" s="378"/>
      <c r="E31" s="465"/>
    </row>
    <row r="32" spans="1:5" x14ac:dyDescent="0.25">
      <c r="A32" s="461" t="s">
        <v>2430</v>
      </c>
      <c r="B32" s="439" t="s">
        <v>2431</v>
      </c>
      <c r="C32" s="381"/>
      <c r="D32" s="381"/>
      <c r="E32" s="462"/>
    </row>
    <row r="33" spans="1:5" x14ac:dyDescent="0.25">
      <c r="A33" s="463" t="s">
        <v>128</v>
      </c>
      <c r="B33" s="464" t="s">
        <v>129</v>
      </c>
      <c r="C33" s="378"/>
      <c r="D33" s="378"/>
      <c r="E33" s="465"/>
    </row>
    <row r="34" spans="1:5" x14ac:dyDescent="0.25">
      <c r="A34" s="461" t="s">
        <v>130</v>
      </c>
      <c r="B34" s="439" t="s">
        <v>2432</v>
      </c>
      <c r="C34" s="381"/>
      <c r="D34" s="381"/>
      <c r="E34" s="462"/>
    </row>
    <row r="35" spans="1:5" x14ac:dyDescent="0.25">
      <c r="A35" s="463" t="s">
        <v>131</v>
      </c>
      <c r="B35" s="464" t="s">
        <v>2433</v>
      </c>
      <c r="C35" s="378"/>
      <c r="D35" s="378"/>
      <c r="E35" s="465"/>
    </row>
    <row r="36" spans="1:5" x14ac:dyDescent="0.25">
      <c r="A36" s="457" t="s">
        <v>2434</v>
      </c>
      <c r="B36" s="466"/>
      <c r="C36" s="467"/>
      <c r="D36" s="467"/>
      <c r="E36" s="468"/>
    </row>
    <row r="37" spans="1:5" x14ac:dyDescent="0.25">
      <c r="A37" s="461" t="s">
        <v>2435</v>
      </c>
      <c r="B37" s="439" t="s">
        <v>2436</v>
      </c>
      <c r="C37" s="381"/>
      <c r="D37" s="381"/>
      <c r="E37" s="462"/>
    </row>
    <row r="38" spans="1:5" x14ac:dyDescent="0.25">
      <c r="A38" s="463" t="s">
        <v>2437</v>
      </c>
      <c r="B38" s="464" t="s">
        <v>2438</v>
      </c>
      <c r="C38" s="378"/>
      <c r="D38" s="378"/>
      <c r="E38" s="465"/>
    </row>
    <row r="39" spans="1:5" x14ac:dyDescent="0.25">
      <c r="A39" s="461" t="s">
        <v>2439</v>
      </c>
      <c r="B39" s="439" t="s">
        <v>2440</v>
      </c>
      <c r="C39" s="381"/>
      <c r="D39" s="381"/>
      <c r="E39" s="462"/>
    </row>
    <row r="40" spans="1:5" x14ac:dyDescent="0.25">
      <c r="A40" s="463" t="s">
        <v>2441</v>
      </c>
      <c r="B40" s="464" t="s">
        <v>2442</v>
      </c>
      <c r="C40" s="378"/>
      <c r="D40" s="378"/>
      <c r="E40" s="465"/>
    </row>
    <row r="41" spans="1:5" x14ac:dyDescent="0.25">
      <c r="A41" s="461" t="s">
        <v>2443</v>
      </c>
      <c r="B41" s="439" t="s">
        <v>2444</v>
      </c>
      <c r="C41" s="381"/>
      <c r="D41" s="381"/>
      <c r="E41" s="462"/>
    </row>
    <row r="42" spans="1:5" x14ac:dyDescent="0.25">
      <c r="A42" s="463" t="s">
        <v>2445</v>
      </c>
      <c r="B42" s="464" t="s">
        <v>2446</v>
      </c>
      <c r="C42" s="378"/>
      <c r="D42" s="378"/>
      <c r="E42" s="465"/>
    </row>
    <row r="43" spans="1:5" ht="15" customHeight="1" x14ac:dyDescent="0.25">
      <c r="A43" s="461" t="s">
        <v>132</v>
      </c>
      <c r="B43" s="439" t="s">
        <v>2447</v>
      </c>
      <c r="C43" s="381"/>
      <c r="D43" s="381"/>
      <c r="E43" s="462"/>
    </row>
    <row r="44" spans="1:5" x14ac:dyDescent="0.25">
      <c r="A44" s="463" t="s">
        <v>2448</v>
      </c>
      <c r="B44" s="464" t="s">
        <v>2449</v>
      </c>
      <c r="C44" s="378"/>
      <c r="D44" s="378"/>
      <c r="E44" s="465"/>
    </row>
    <row r="45" spans="1:5" x14ac:dyDescent="0.25">
      <c r="A45" s="461" t="s">
        <v>2450</v>
      </c>
      <c r="B45" s="439" t="s">
        <v>2451</v>
      </c>
      <c r="C45" s="381"/>
      <c r="D45" s="381"/>
      <c r="E45" s="462"/>
    </row>
    <row r="46" spans="1:5" x14ac:dyDescent="0.25">
      <c r="A46" s="463" t="s">
        <v>2452</v>
      </c>
      <c r="B46" s="464" t="s">
        <v>2453</v>
      </c>
      <c r="C46" s="378"/>
      <c r="D46" s="378"/>
      <c r="E46" s="465"/>
    </row>
    <row r="47" spans="1:5" x14ac:dyDescent="0.25">
      <c r="A47" s="461" t="s">
        <v>2454</v>
      </c>
      <c r="B47" s="439" t="s">
        <v>2455</v>
      </c>
      <c r="C47" s="381"/>
      <c r="D47" s="381"/>
      <c r="E47" s="462"/>
    </row>
    <row r="48" spans="1:5" x14ac:dyDescent="0.25">
      <c r="A48" s="463" t="s">
        <v>2456</v>
      </c>
      <c r="B48" s="464" t="s">
        <v>2457</v>
      </c>
      <c r="C48" s="378"/>
      <c r="D48" s="378"/>
      <c r="E48" s="465"/>
    </row>
    <row r="49" spans="1:5" x14ac:dyDescent="0.25">
      <c r="A49" s="457" t="s">
        <v>2458</v>
      </c>
      <c r="B49" s="466"/>
      <c r="C49" s="467"/>
      <c r="D49" s="467"/>
      <c r="E49" s="468"/>
    </row>
    <row r="50" spans="1:5" x14ac:dyDescent="0.25">
      <c r="A50" s="461" t="s">
        <v>2459</v>
      </c>
      <c r="B50" s="439" t="s">
        <v>2460</v>
      </c>
      <c r="C50" s="381"/>
      <c r="D50" s="381"/>
      <c r="E50" s="462"/>
    </row>
    <row r="51" spans="1:5" x14ac:dyDescent="0.25">
      <c r="A51" s="463" t="s">
        <v>2461</v>
      </c>
      <c r="B51" s="464" t="s">
        <v>2462</v>
      </c>
      <c r="C51" s="378"/>
      <c r="D51" s="378"/>
      <c r="E51" s="465"/>
    </row>
    <row r="52" spans="1:5" ht="15" customHeight="1" x14ac:dyDescent="0.25">
      <c r="A52" s="461" t="s">
        <v>2463</v>
      </c>
      <c r="B52" s="439" t="s">
        <v>2464</v>
      </c>
      <c r="C52" s="381"/>
      <c r="D52" s="381"/>
      <c r="E52" s="462"/>
    </row>
    <row r="53" spans="1:5" x14ac:dyDescent="0.25">
      <c r="A53" s="463" t="s">
        <v>2465</v>
      </c>
      <c r="B53" s="464" t="s">
        <v>2466</v>
      </c>
      <c r="C53" s="378"/>
      <c r="D53" s="378"/>
      <c r="E53" s="465"/>
    </row>
    <row r="54" spans="1:5" x14ac:dyDescent="0.25">
      <c r="A54" s="461" t="s">
        <v>2467</v>
      </c>
      <c r="B54" s="439" t="s">
        <v>2468</v>
      </c>
      <c r="C54" s="381"/>
      <c r="D54" s="381"/>
      <c r="E54" s="462"/>
    </row>
    <row r="55" spans="1:5" ht="24" x14ac:dyDescent="0.25">
      <c r="A55" s="469" t="s">
        <v>2469</v>
      </c>
      <c r="B55" s="470" t="s">
        <v>2470</v>
      </c>
      <c r="C55" s="471"/>
      <c r="D55" s="471"/>
      <c r="E55" s="472"/>
    </row>
  </sheetData>
  <pageMargins left="0.7" right="0.7" top="0.75" bottom="0.75" header="0.3" footer="0.3"/>
  <pageSetup paperSize="9" orientation="portrait" horizontalDpi="200" verticalDpi="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C6E87"/>
  </sheetPr>
  <dimension ref="A1:AA48"/>
  <sheetViews>
    <sheetView showGridLines="0" topLeftCell="A43" zoomScale="85" zoomScaleNormal="85" workbookViewId="0">
      <selection activeCell="A4" sqref="A4:O4"/>
    </sheetView>
  </sheetViews>
  <sheetFormatPr defaultColWidth="0" defaultRowHeight="15" x14ac:dyDescent="0.25"/>
  <cols>
    <col min="1" max="15" width="9.140625" customWidth="1"/>
    <col min="16" max="17" width="9.140625" hidden="1" customWidth="1"/>
    <col min="18" max="18" width="14" hidden="1" customWidth="1"/>
    <col min="19" max="19" width="11" hidden="1" customWidth="1"/>
    <col min="20" max="20" width="10" hidden="1" customWidth="1"/>
    <col min="21" max="21" width="11" hidden="1" customWidth="1"/>
    <col min="22" max="22" width="14.28515625" hidden="1" customWidth="1"/>
    <col min="23" max="24" width="10" hidden="1" customWidth="1"/>
    <col min="25" max="27" width="11" hidden="1" customWidth="1"/>
    <col min="28" max="16384" width="9.140625" hidden="1"/>
  </cols>
  <sheetData>
    <row r="1" spans="1:15" ht="35.25" customHeight="1" x14ac:dyDescent="0.25">
      <c r="A1" s="1359" t="s">
        <v>133</v>
      </c>
      <c r="B1" s="1359"/>
      <c r="C1" s="1359"/>
      <c r="D1" s="1359"/>
      <c r="E1" s="1359"/>
      <c r="F1" s="1359"/>
      <c r="G1" s="1359"/>
      <c r="H1" s="1359"/>
      <c r="I1" s="1359"/>
      <c r="J1" s="1359"/>
      <c r="K1" s="1359"/>
      <c r="L1" s="1359"/>
      <c r="M1" s="1359"/>
      <c r="N1" s="1359"/>
      <c r="O1" s="1359"/>
    </row>
    <row r="2" spans="1:15" ht="279.75" customHeight="1" x14ac:dyDescent="0.25">
      <c r="A2" s="1360" t="s">
        <v>134</v>
      </c>
      <c r="B2" s="1360"/>
      <c r="C2" s="1360"/>
      <c r="D2" s="1360"/>
      <c r="E2" s="1360"/>
      <c r="F2" s="1360"/>
      <c r="G2" s="1360"/>
      <c r="H2" s="1360"/>
      <c r="I2" s="1360"/>
      <c r="J2" s="1360"/>
      <c r="K2" s="1360"/>
      <c r="L2" s="1360"/>
      <c r="M2" s="1360"/>
      <c r="N2" s="1361"/>
      <c r="O2" s="1361"/>
    </row>
    <row r="3" spans="1:15" ht="38.25" customHeight="1" x14ac:dyDescent="0.25">
      <c r="A3" s="1362" t="s">
        <v>135</v>
      </c>
      <c r="B3" s="1362"/>
      <c r="C3" s="1362"/>
      <c r="D3" s="1362"/>
      <c r="E3" s="1362"/>
      <c r="F3" s="1362"/>
      <c r="G3" s="1362"/>
      <c r="H3" s="1362"/>
      <c r="I3" s="1362"/>
      <c r="J3" s="1362"/>
      <c r="K3" s="1362"/>
      <c r="L3" s="1362"/>
      <c r="M3" s="1362"/>
      <c r="N3" s="1362"/>
      <c r="O3" s="1362"/>
    </row>
    <row r="4" spans="1:15" ht="179.25" customHeight="1" x14ac:dyDescent="0.25">
      <c r="A4" s="1363" t="s">
        <v>136</v>
      </c>
      <c r="B4" s="1364"/>
      <c r="C4" s="1364"/>
      <c r="D4" s="1364"/>
      <c r="E4" s="1364"/>
      <c r="F4" s="1364"/>
      <c r="G4" s="1364"/>
      <c r="H4" s="1364"/>
      <c r="I4" s="1364"/>
      <c r="J4" s="1364"/>
      <c r="K4" s="1364"/>
      <c r="L4" s="1364"/>
      <c r="M4" s="1364"/>
      <c r="N4" s="1364"/>
      <c r="O4" s="1364"/>
    </row>
    <row r="5" spans="1:15" x14ac:dyDescent="0.25">
      <c r="E5" s="50"/>
      <c r="F5" s="50"/>
      <c r="G5" s="50"/>
      <c r="H5" s="50"/>
      <c r="I5" s="50"/>
      <c r="J5" s="50"/>
      <c r="K5" s="50"/>
      <c r="L5" s="50"/>
      <c r="M5" s="50"/>
      <c r="N5" s="50"/>
      <c r="O5" s="50"/>
    </row>
    <row r="6" spans="1:15" x14ac:dyDescent="0.25">
      <c r="A6" s="1358"/>
      <c r="B6" s="1358"/>
      <c r="C6" s="1358"/>
      <c r="D6" s="1358" t="s">
        <v>2471</v>
      </c>
      <c r="E6" s="1358"/>
      <c r="F6" s="1358"/>
      <c r="G6" s="1358" t="s">
        <v>2472</v>
      </c>
      <c r="H6" s="1358"/>
      <c r="I6" s="1358"/>
      <c r="J6" s="1358" t="s">
        <v>2473</v>
      </c>
      <c r="K6" s="1358"/>
      <c r="L6" s="1358"/>
      <c r="M6" s="1358" t="s">
        <v>2474</v>
      </c>
      <c r="N6" s="1358"/>
      <c r="O6" s="1358"/>
    </row>
    <row r="7" spans="1:15" x14ac:dyDescent="0.25">
      <c r="A7" s="1367" t="s">
        <v>138</v>
      </c>
      <c r="B7" s="1367"/>
      <c r="C7" s="1367"/>
      <c r="D7" s="1368">
        <f>SUM(G7:O7)</f>
        <v>479571</v>
      </c>
      <c r="E7" s="1368"/>
      <c r="F7" s="1368"/>
      <c r="G7" s="1369">
        <v>316099</v>
      </c>
      <c r="H7" s="1369"/>
      <c r="I7" s="1369"/>
      <c r="J7" s="1369"/>
      <c r="K7" s="1369"/>
      <c r="L7" s="1369"/>
      <c r="M7" s="1369">
        <v>163472</v>
      </c>
      <c r="N7" s="1369"/>
      <c r="O7" s="1369"/>
    </row>
    <row r="8" spans="1:15" x14ac:dyDescent="0.25">
      <c r="A8" s="1367" t="s">
        <v>139</v>
      </c>
      <c r="B8" s="1367"/>
      <c r="C8" s="1367"/>
      <c r="D8" s="1368">
        <f>SUM(G8:O8)</f>
        <v>34524</v>
      </c>
      <c r="E8" s="1368"/>
      <c r="F8" s="1368"/>
      <c r="G8" s="1369">
        <v>15874</v>
      </c>
      <c r="H8" s="1369"/>
      <c r="I8" s="1369"/>
      <c r="J8" s="1369"/>
      <c r="K8" s="1369"/>
      <c r="L8" s="1369"/>
      <c r="M8" s="1369">
        <v>18650</v>
      </c>
      <c r="N8" s="1369"/>
      <c r="O8" s="1369"/>
    </row>
    <row r="9" spans="1:15" x14ac:dyDescent="0.25">
      <c r="A9" s="1367" t="s">
        <v>140</v>
      </c>
      <c r="B9" s="1367"/>
      <c r="C9" s="1367"/>
      <c r="D9" s="1368">
        <f>SUM(G9:O9)</f>
        <v>16282</v>
      </c>
      <c r="E9" s="1368"/>
      <c r="F9" s="1368"/>
      <c r="G9" s="1369">
        <v>12072</v>
      </c>
      <c r="H9" s="1369"/>
      <c r="I9" s="1369"/>
      <c r="J9" s="1369"/>
      <c r="K9" s="1369"/>
      <c r="L9" s="1369"/>
      <c r="M9" s="1369">
        <v>4210</v>
      </c>
      <c r="N9" s="1369"/>
      <c r="O9" s="1369"/>
    </row>
    <row r="10" spans="1:15" x14ac:dyDescent="0.25">
      <c r="A10" s="1370" t="s">
        <v>141</v>
      </c>
      <c r="B10" s="1370"/>
      <c r="C10" s="1370"/>
      <c r="D10" s="1371">
        <f>SUM(D7:F9)</f>
        <v>530377</v>
      </c>
      <c r="E10" s="1371"/>
      <c r="F10" s="1371"/>
      <c r="G10" s="1371">
        <f>SUM(G7:I9)</f>
        <v>344045</v>
      </c>
      <c r="H10" s="1371"/>
      <c r="I10" s="1371"/>
      <c r="J10" s="1371">
        <f>SUM(J7:L9)</f>
        <v>0</v>
      </c>
      <c r="K10" s="1371"/>
      <c r="L10" s="1371"/>
      <c r="M10" s="1371">
        <f>SUM(M7:O9)</f>
        <v>186332</v>
      </c>
      <c r="N10" s="1371"/>
      <c r="O10" s="1371"/>
    </row>
    <row r="12" spans="1:15" ht="37.5" customHeight="1" x14ac:dyDescent="0.25">
      <c r="A12" s="1362" t="s">
        <v>142</v>
      </c>
      <c r="B12" s="1362"/>
      <c r="C12" s="1362"/>
      <c r="D12" s="1362"/>
      <c r="E12" s="1362"/>
      <c r="F12" s="1362"/>
      <c r="G12" s="1362"/>
      <c r="H12" s="1362"/>
      <c r="I12" s="1362"/>
      <c r="J12" s="1362"/>
      <c r="K12" s="1362"/>
      <c r="L12" s="1362"/>
      <c r="M12" s="1362"/>
      <c r="N12" s="1362"/>
      <c r="O12" s="1362"/>
    </row>
    <row r="13" spans="1:15" ht="74.25" customHeight="1" x14ac:dyDescent="0.25">
      <c r="A13" s="1363" t="s">
        <v>143</v>
      </c>
      <c r="B13" s="1364"/>
      <c r="C13" s="1364"/>
      <c r="D13" s="1364"/>
      <c r="E13" s="1364"/>
      <c r="F13" s="1364"/>
      <c r="G13" s="1364"/>
      <c r="H13" s="1364"/>
      <c r="I13" s="1364"/>
      <c r="J13" s="1364"/>
      <c r="K13" s="1364"/>
      <c r="L13" s="1364"/>
      <c r="M13" s="1364"/>
      <c r="N13" s="1364"/>
      <c r="O13" s="1364"/>
    </row>
    <row r="15" spans="1:15" x14ac:dyDescent="0.25">
      <c r="A15" s="1365" t="s">
        <v>2475</v>
      </c>
      <c r="B15" s="1366"/>
      <c r="C15" s="1366"/>
      <c r="D15" s="1366"/>
      <c r="E15" s="1366"/>
      <c r="F15" s="1372" t="s">
        <v>2476</v>
      </c>
      <c r="G15" s="1373"/>
      <c r="H15" s="1373"/>
      <c r="I15" s="1373"/>
      <c r="J15" s="1374"/>
      <c r="K15" s="1375" t="s">
        <v>144</v>
      </c>
      <c r="L15" s="1375"/>
      <c r="M15" s="1375"/>
      <c r="N15" s="1375"/>
      <c r="O15" s="1375"/>
    </row>
    <row r="16" spans="1:15" x14ac:dyDescent="0.25">
      <c r="A16" s="1383" t="s">
        <v>145</v>
      </c>
      <c r="B16" s="1384"/>
      <c r="C16" s="1384"/>
      <c r="D16" s="1384"/>
      <c r="E16" s="1384"/>
      <c r="F16" s="1385">
        <f>SUM(F17:J18)</f>
        <v>60.112899999999996</v>
      </c>
      <c r="G16" s="1386"/>
      <c r="H16" s="1386"/>
      <c r="I16" s="1386"/>
      <c r="J16" s="1387"/>
      <c r="K16" s="1388">
        <f>F16/$F$32</f>
        <v>0.42002366595051566</v>
      </c>
      <c r="L16" s="1389"/>
      <c r="M16" s="1389"/>
      <c r="N16" s="1389"/>
      <c r="O16" s="1389"/>
    </row>
    <row r="17" spans="1:23" x14ac:dyDescent="0.25">
      <c r="A17" s="1376" t="s">
        <v>2477</v>
      </c>
      <c r="B17" s="1377"/>
      <c r="C17" s="1377"/>
      <c r="D17" s="1377"/>
      <c r="E17" s="1377"/>
      <c r="F17" s="1378">
        <v>39.883499999999998</v>
      </c>
      <c r="G17" s="1379"/>
      <c r="H17" s="1379"/>
      <c r="I17" s="1379"/>
      <c r="J17" s="1380"/>
      <c r="K17" s="1381">
        <f>F17/$F$32</f>
        <v>0.27867585627939084</v>
      </c>
      <c r="L17" s="1382"/>
      <c r="M17" s="1382"/>
      <c r="N17" s="1382"/>
      <c r="O17" s="1382"/>
    </row>
    <row r="18" spans="1:23" x14ac:dyDescent="0.25">
      <c r="A18" s="1383" t="s">
        <v>147</v>
      </c>
      <c r="B18" s="1384"/>
      <c r="C18" s="1384"/>
      <c r="D18" s="1384"/>
      <c r="E18" s="1384"/>
      <c r="F18" s="1385">
        <f>SUM(F19:J28)</f>
        <v>20.229400000000002</v>
      </c>
      <c r="G18" s="1386"/>
      <c r="H18" s="1386"/>
      <c r="I18" s="1386"/>
      <c r="J18" s="1387"/>
      <c r="K18" s="1390">
        <f t="shared" ref="K18:K32" si="0">F18/$F$32</f>
        <v>0.1413478096711249</v>
      </c>
      <c r="L18" s="1391"/>
      <c r="M18" s="1391"/>
      <c r="N18" s="1391"/>
      <c r="O18" s="1392"/>
      <c r="S18" s="488"/>
      <c r="T18" s="488"/>
      <c r="U18" s="488"/>
      <c r="V18" s="488"/>
      <c r="W18" s="488"/>
    </row>
    <row r="19" spans="1:23" x14ac:dyDescent="0.25">
      <c r="A19" s="1376" t="s">
        <v>148</v>
      </c>
      <c r="B19" s="1377"/>
      <c r="C19" s="1377"/>
      <c r="D19" s="1377"/>
      <c r="E19" s="1377"/>
      <c r="F19" s="1393">
        <v>3.8433999999999999</v>
      </c>
      <c r="G19" s="1394"/>
      <c r="H19" s="1394"/>
      <c r="I19" s="1394"/>
      <c r="J19" s="1395"/>
      <c r="K19" s="1396">
        <f>F19/$F$32</f>
        <v>2.6854784209615772E-2</v>
      </c>
      <c r="L19" s="1397"/>
      <c r="M19" s="1397"/>
      <c r="N19" s="1397"/>
      <c r="O19" s="1398"/>
      <c r="S19" s="488"/>
      <c r="T19" s="488"/>
      <c r="U19" s="488"/>
      <c r="V19" s="488"/>
      <c r="W19" s="488"/>
    </row>
    <row r="20" spans="1:23" x14ac:dyDescent="0.25">
      <c r="A20" s="1376" t="s">
        <v>149</v>
      </c>
      <c r="B20" s="1377"/>
      <c r="C20" s="1377"/>
      <c r="D20" s="1377"/>
      <c r="E20" s="1377"/>
      <c r="F20" s="1393">
        <v>1.2503</v>
      </c>
      <c r="G20" s="1394"/>
      <c r="H20" s="1394"/>
      <c r="I20" s="1394"/>
      <c r="J20" s="1395"/>
      <c r="K20" s="1396">
        <f t="shared" ref="K20:K28" si="1">F20/$F$32</f>
        <v>8.7361546280071301E-3</v>
      </c>
      <c r="L20" s="1397"/>
      <c r="M20" s="1397"/>
      <c r="N20" s="1397"/>
      <c r="O20" s="1398"/>
      <c r="S20" s="488"/>
      <c r="T20" s="488"/>
      <c r="U20" s="488"/>
      <c r="V20" s="488"/>
      <c r="W20" s="488"/>
    </row>
    <row r="21" spans="1:23" x14ac:dyDescent="0.25">
      <c r="A21" s="1376" t="s">
        <v>150</v>
      </c>
      <c r="B21" s="1377"/>
      <c r="C21" s="1377"/>
      <c r="D21" s="1377"/>
      <c r="E21" s="1377"/>
      <c r="F21" s="1393">
        <v>0.83540000000000003</v>
      </c>
      <c r="G21" s="1394"/>
      <c r="H21" s="1394"/>
      <c r="I21" s="1394"/>
      <c r="J21" s="1395"/>
      <c r="K21" s="1396">
        <f t="shared" si="1"/>
        <v>5.8371459459626938E-3</v>
      </c>
      <c r="L21" s="1397"/>
      <c r="M21" s="1397"/>
      <c r="N21" s="1397"/>
      <c r="O21" s="1398"/>
      <c r="S21" s="488"/>
      <c r="T21" s="488"/>
      <c r="U21" s="488"/>
      <c r="V21" s="488"/>
      <c r="W21" s="488"/>
    </row>
    <row r="22" spans="1:23" x14ac:dyDescent="0.25">
      <c r="A22" s="1376" t="s">
        <v>151</v>
      </c>
      <c r="B22" s="1377"/>
      <c r="C22" s="1377"/>
      <c r="D22" s="1377"/>
      <c r="E22" s="1377"/>
      <c r="F22" s="1393">
        <v>1.4186000000000001</v>
      </c>
      <c r="G22" s="1394"/>
      <c r="H22" s="1394"/>
      <c r="I22" s="1394"/>
      <c r="J22" s="1395"/>
      <c r="K22" s="1396">
        <f t="shared" si="1"/>
        <v>9.9121082582507517E-3</v>
      </c>
      <c r="L22" s="1397"/>
      <c r="M22" s="1397"/>
      <c r="N22" s="1397"/>
      <c r="O22" s="1398"/>
      <c r="S22" s="488"/>
      <c r="T22" s="488"/>
      <c r="U22" s="488"/>
      <c r="V22" s="488"/>
      <c r="W22" s="488"/>
    </row>
    <row r="23" spans="1:23" x14ac:dyDescent="0.25">
      <c r="A23" s="1376" t="s">
        <v>152</v>
      </c>
      <c r="B23" s="1377"/>
      <c r="C23" s="1377"/>
      <c r="D23" s="1377"/>
      <c r="E23" s="1377"/>
      <c r="F23" s="1393">
        <v>3.1833999999999998</v>
      </c>
      <c r="G23" s="1394"/>
      <c r="H23" s="1394"/>
      <c r="I23" s="1394"/>
      <c r="J23" s="1395"/>
      <c r="K23" s="1396">
        <f t="shared" si="1"/>
        <v>2.2243201345915297E-2</v>
      </c>
      <c r="L23" s="1397"/>
      <c r="M23" s="1397"/>
      <c r="N23" s="1397"/>
      <c r="O23" s="1398"/>
      <c r="S23" s="488"/>
      <c r="T23" s="488"/>
      <c r="U23" s="488"/>
      <c r="V23" s="488"/>
      <c r="W23" s="488"/>
    </row>
    <row r="24" spans="1:23" x14ac:dyDescent="0.25">
      <c r="A24" s="1376" t="s">
        <v>153</v>
      </c>
      <c r="B24" s="1377"/>
      <c r="C24" s="1377"/>
      <c r="D24" s="1377"/>
      <c r="E24" s="1377"/>
      <c r="F24" s="1393">
        <v>0.83809999999999996</v>
      </c>
      <c r="G24" s="1394"/>
      <c r="H24" s="1394"/>
      <c r="I24" s="1394"/>
      <c r="J24" s="1395"/>
      <c r="K24" s="1396">
        <f t="shared" si="1"/>
        <v>5.8560115122232867E-3</v>
      </c>
      <c r="L24" s="1397"/>
      <c r="M24" s="1397"/>
      <c r="N24" s="1397"/>
      <c r="O24" s="1398"/>
      <c r="S24" s="488"/>
      <c r="T24" s="488"/>
      <c r="U24" s="488"/>
      <c r="V24" s="488"/>
      <c r="W24" s="488"/>
    </row>
    <row r="25" spans="1:23" x14ac:dyDescent="0.25">
      <c r="A25" s="1376" t="s">
        <v>2478</v>
      </c>
      <c r="B25" s="1377"/>
      <c r="C25" s="1377"/>
      <c r="D25" s="1377"/>
      <c r="E25" s="1377"/>
      <c r="F25" s="1393">
        <v>0.1125</v>
      </c>
      <c r="G25" s="1394"/>
      <c r="H25" s="1394"/>
      <c r="I25" s="1394"/>
      <c r="J25" s="1395"/>
      <c r="K25" s="1396">
        <f t="shared" si="1"/>
        <v>7.8606526085803576E-4</v>
      </c>
      <c r="L25" s="1397"/>
      <c r="M25" s="1397"/>
      <c r="N25" s="1397"/>
      <c r="O25" s="1398"/>
      <c r="S25" s="488"/>
      <c r="T25" s="488"/>
      <c r="U25" s="488"/>
      <c r="V25" s="488"/>
      <c r="W25" s="488"/>
    </row>
    <row r="26" spans="1:23" x14ac:dyDescent="0.25">
      <c r="A26" s="1376" t="s">
        <v>2479</v>
      </c>
      <c r="B26" s="1377"/>
      <c r="C26" s="1377"/>
      <c r="D26" s="1377"/>
      <c r="E26" s="1377"/>
      <c r="F26" s="1393">
        <v>2.2307999999999999</v>
      </c>
      <c r="G26" s="1394"/>
      <c r="H26" s="1394"/>
      <c r="I26" s="1394"/>
      <c r="J26" s="1395"/>
      <c r="K26" s="1396">
        <f t="shared" si="1"/>
        <v>1.558715007930761E-2</v>
      </c>
      <c r="L26" s="1397"/>
      <c r="M26" s="1397"/>
      <c r="N26" s="1397"/>
      <c r="O26" s="1398"/>
      <c r="S26" s="488"/>
      <c r="T26" s="488"/>
      <c r="U26" s="488"/>
      <c r="V26" s="488"/>
      <c r="W26" s="488"/>
    </row>
    <row r="27" spans="1:23" x14ac:dyDescent="0.25">
      <c r="A27" s="1376" t="s">
        <v>156</v>
      </c>
      <c r="B27" s="1377"/>
      <c r="C27" s="1377"/>
      <c r="D27" s="1377"/>
      <c r="E27" s="1377"/>
      <c r="F27" s="1393">
        <v>3.3006000000000002</v>
      </c>
      <c r="G27" s="1394"/>
      <c r="H27" s="1394"/>
      <c r="I27" s="1394"/>
      <c r="J27" s="1395"/>
      <c r="K27" s="1396">
        <f t="shared" si="1"/>
        <v>2.3062106666560292E-2</v>
      </c>
      <c r="L27" s="1397"/>
      <c r="M27" s="1397"/>
      <c r="N27" s="1397"/>
      <c r="O27" s="1398"/>
      <c r="S27" s="488"/>
      <c r="T27" s="488"/>
      <c r="U27" s="488"/>
      <c r="V27" s="488"/>
      <c r="W27" s="488"/>
    </row>
    <row r="28" spans="1:23" x14ac:dyDescent="0.25">
      <c r="A28" s="1376" t="s">
        <v>157</v>
      </c>
      <c r="B28" s="1377"/>
      <c r="C28" s="1377"/>
      <c r="D28" s="1377"/>
      <c r="E28" s="1377"/>
      <c r="F28" s="1393">
        <v>3.2162999999999999</v>
      </c>
      <c r="G28" s="1394"/>
      <c r="H28" s="1394"/>
      <c r="I28" s="1394"/>
      <c r="J28" s="1395"/>
      <c r="K28" s="1396">
        <f t="shared" si="1"/>
        <v>2.2473081764424002E-2</v>
      </c>
      <c r="L28" s="1397"/>
      <c r="M28" s="1397"/>
      <c r="N28" s="1397"/>
      <c r="O28" s="1398"/>
      <c r="R28" s="473"/>
    </row>
    <row r="29" spans="1:23" x14ac:dyDescent="0.25">
      <c r="A29" s="1399" t="s">
        <v>158</v>
      </c>
      <c r="B29" s="1400"/>
      <c r="C29" s="1400"/>
      <c r="D29" s="1400"/>
      <c r="E29" s="1400"/>
      <c r="F29" s="1401">
        <f>SUM(F30,F31)</f>
        <v>62.775588045580008</v>
      </c>
      <c r="G29" s="1402"/>
      <c r="H29" s="1402"/>
      <c r="I29" s="1402"/>
      <c r="J29" s="1403"/>
      <c r="K29" s="1404">
        <f t="shared" si="0"/>
        <v>0.43862852437835947</v>
      </c>
      <c r="L29" s="1405"/>
      <c r="M29" s="1405"/>
      <c r="N29" s="1405"/>
      <c r="O29" s="1406"/>
    </row>
    <row r="30" spans="1:23" ht="15" customHeight="1" x14ac:dyDescent="0.25">
      <c r="A30" s="1376" t="s">
        <v>159</v>
      </c>
      <c r="B30" s="1377"/>
      <c r="C30" s="1377"/>
      <c r="D30" s="1377"/>
      <c r="E30" s="1377"/>
      <c r="F30" s="1378">
        <v>29.397449135150001</v>
      </c>
      <c r="G30" s="1379"/>
      <c r="H30" s="1379"/>
      <c r="I30" s="1379"/>
      <c r="J30" s="1380"/>
      <c r="K30" s="1396">
        <f t="shared" si="0"/>
        <v>0.2054072313154002</v>
      </c>
      <c r="L30" s="1397"/>
      <c r="M30" s="1397"/>
      <c r="N30" s="1397"/>
      <c r="O30" s="1398"/>
    </row>
    <row r="31" spans="1:23" x14ac:dyDescent="0.25">
      <c r="A31" s="1376" t="s">
        <v>2480</v>
      </c>
      <c r="B31" s="1377"/>
      <c r="C31" s="1377"/>
      <c r="D31" s="1377"/>
      <c r="E31" s="1377"/>
      <c r="F31" s="1378">
        <v>33.378138910430003</v>
      </c>
      <c r="G31" s="1379"/>
      <c r="H31" s="1379"/>
      <c r="I31" s="1379"/>
      <c r="J31" s="1380"/>
      <c r="K31" s="1396">
        <f t="shared" si="0"/>
        <v>0.23322129306295922</v>
      </c>
      <c r="L31" s="1397"/>
      <c r="M31" s="1397"/>
      <c r="N31" s="1397"/>
      <c r="O31" s="1398"/>
    </row>
    <row r="32" spans="1:23" x14ac:dyDescent="0.25">
      <c r="A32" s="1399" t="s">
        <v>160</v>
      </c>
      <c r="B32" s="1400"/>
      <c r="C32" s="1400"/>
      <c r="D32" s="1400"/>
      <c r="E32" s="1400"/>
      <c r="F32" s="1401">
        <f>SUM(F29+F18+F16)</f>
        <v>143.11788804558</v>
      </c>
      <c r="G32" s="1402"/>
      <c r="H32" s="1402"/>
      <c r="I32" s="1402"/>
      <c r="J32" s="1403"/>
      <c r="K32" s="1404">
        <f t="shared" si="0"/>
        <v>1</v>
      </c>
      <c r="L32" s="1405"/>
      <c r="M32" s="1405"/>
      <c r="N32" s="1405"/>
      <c r="O32" s="1406"/>
    </row>
    <row r="33" spans="1:15" x14ac:dyDescent="0.25">
      <c r="A33" s="22"/>
      <c r="B33" s="22"/>
      <c r="C33" s="22"/>
      <c r="D33" s="22"/>
      <c r="E33" s="22"/>
      <c r="F33" s="355"/>
      <c r="G33" s="355"/>
      <c r="H33" s="355"/>
      <c r="I33" s="355"/>
      <c r="J33" s="355"/>
      <c r="K33" s="361"/>
      <c r="L33" s="355"/>
      <c r="M33" s="355"/>
      <c r="N33" s="355"/>
      <c r="O33" s="355"/>
    </row>
    <row r="34" spans="1:15" x14ac:dyDescent="0.25">
      <c r="A34" s="1364" t="s">
        <v>161</v>
      </c>
      <c r="B34" s="1364"/>
      <c r="C34" s="1364"/>
      <c r="D34" s="1364"/>
      <c r="E34" s="1364"/>
      <c r="F34" s="1364"/>
      <c r="G34" s="1364"/>
      <c r="H34" s="1364"/>
      <c r="I34" s="1364"/>
      <c r="J34" s="1364"/>
      <c r="K34" s="1364"/>
      <c r="L34" s="1364"/>
      <c r="M34" s="1364"/>
      <c r="N34" s="1364"/>
      <c r="O34" s="1364"/>
    </row>
    <row r="35" spans="1:15" x14ac:dyDescent="0.25">
      <c r="A35" s="42"/>
      <c r="B35" s="42"/>
      <c r="C35" s="42"/>
      <c r="D35" s="42"/>
      <c r="E35" s="42"/>
      <c r="F35" s="42"/>
      <c r="G35" s="42"/>
      <c r="H35" s="42"/>
      <c r="I35" s="42"/>
      <c r="J35" s="42"/>
      <c r="K35" s="42"/>
      <c r="L35" s="42"/>
      <c r="M35" s="42"/>
      <c r="N35" s="42"/>
      <c r="O35" s="42"/>
    </row>
    <row r="36" spans="1:15" ht="38.25" customHeight="1" x14ac:dyDescent="0.25">
      <c r="A36" s="1362" t="s">
        <v>162</v>
      </c>
      <c r="B36" s="1362"/>
      <c r="C36" s="1362"/>
      <c r="D36" s="1362"/>
      <c r="E36" s="1362"/>
      <c r="F36" s="1362"/>
      <c r="G36" s="1362"/>
      <c r="H36" s="1362"/>
      <c r="I36" s="1362"/>
      <c r="J36" s="1362"/>
      <c r="K36" s="1362"/>
      <c r="L36" s="1362"/>
      <c r="M36" s="1362"/>
      <c r="N36" s="1362"/>
      <c r="O36" s="1362"/>
    </row>
    <row r="37" spans="1:15" ht="236.25" customHeight="1" x14ac:dyDescent="0.25">
      <c r="A37" s="1363" t="s">
        <v>163</v>
      </c>
      <c r="B37" s="1363"/>
      <c r="C37" s="1363"/>
      <c r="D37" s="1363"/>
      <c r="E37" s="1363"/>
      <c r="F37" s="1363"/>
      <c r="G37" s="1363"/>
      <c r="H37" s="1363"/>
      <c r="I37" s="1363"/>
      <c r="J37" s="1363"/>
      <c r="K37" s="1363"/>
      <c r="L37" s="1363"/>
      <c r="M37" s="1363"/>
      <c r="N37" s="1363"/>
      <c r="O37" s="1363"/>
    </row>
    <row r="38" spans="1:15" x14ac:dyDescent="0.25">
      <c r="A38" s="1408" t="s">
        <v>164</v>
      </c>
      <c r="B38" s="1408"/>
      <c r="C38" s="1408"/>
      <c r="D38" s="1408"/>
      <c r="E38" s="1408"/>
      <c r="F38" s="1408"/>
      <c r="G38" s="1408"/>
      <c r="H38" s="1408"/>
      <c r="I38" s="1408"/>
      <c r="J38" s="1408"/>
      <c r="K38" s="1408"/>
      <c r="L38" s="1408"/>
      <c r="M38" s="1408"/>
      <c r="N38" s="1408"/>
      <c r="O38" s="1408"/>
    </row>
    <row r="39" spans="1:15" ht="241.5" customHeight="1" x14ac:dyDescent="0.25">
      <c r="A39" s="642"/>
      <c r="B39" s="642"/>
      <c r="C39" s="642"/>
      <c r="D39" s="642"/>
      <c r="E39" s="642"/>
      <c r="F39" s="642"/>
      <c r="G39" s="642"/>
      <c r="H39" s="642"/>
      <c r="I39" s="642"/>
      <c r="J39" s="642"/>
      <c r="K39" s="642"/>
      <c r="L39" s="642"/>
      <c r="M39" s="642"/>
      <c r="N39" s="642"/>
      <c r="O39" s="642"/>
    </row>
    <row r="40" spans="1:15" x14ac:dyDescent="0.25">
      <c r="A40" s="1408" t="s">
        <v>165</v>
      </c>
      <c r="B40" s="1408"/>
      <c r="C40" s="1408"/>
      <c r="D40" s="1408"/>
      <c r="E40" s="1408"/>
      <c r="F40" s="1408"/>
      <c r="G40" s="1408"/>
      <c r="H40" s="1408"/>
      <c r="I40" s="1408"/>
      <c r="J40" s="1408"/>
      <c r="K40" s="1408"/>
      <c r="L40" s="1408"/>
      <c r="M40" s="1408"/>
      <c r="N40" s="1408"/>
      <c r="O40" s="1408"/>
    </row>
    <row r="41" spans="1:15" ht="241.5" customHeight="1" x14ac:dyDescent="0.25">
      <c r="A41" s="642"/>
      <c r="B41" s="642"/>
      <c r="C41" s="642"/>
      <c r="D41" s="642"/>
      <c r="E41" s="642"/>
      <c r="F41" s="642"/>
      <c r="G41" s="642"/>
      <c r="H41" s="642"/>
      <c r="I41" s="642"/>
      <c r="J41" s="642"/>
      <c r="K41" s="642"/>
      <c r="L41" s="642"/>
      <c r="M41" s="642"/>
      <c r="N41" s="642"/>
      <c r="O41" s="642"/>
    </row>
    <row r="42" spans="1:15" ht="36.75" customHeight="1" x14ac:dyDescent="0.25">
      <c r="A42" s="1362" t="s">
        <v>166</v>
      </c>
      <c r="B42" s="1362"/>
      <c r="C42" s="1362"/>
      <c r="D42" s="1362"/>
      <c r="E42" s="1362"/>
      <c r="F42" s="1362"/>
      <c r="G42" s="1362"/>
      <c r="H42" s="1362"/>
      <c r="I42" s="1362"/>
      <c r="J42" s="1362"/>
      <c r="K42" s="1362"/>
      <c r="L42" s="1362"/>
      <c r="M42" s="1362"/>
      <c r="N42" s="1362"/>
      <c r="O42" s="1362"/>
    </row>
    <row r="43" spans="1:15" ht="270" customHeight="1" x14ac:dyDescent="0.25">
      <c r="A43" s="1363" t="s">
        <v>167</v>
      </c>
      <c r="B43" s="1364"/>
      <c r="C43" s="1364"/>
      <c r="D43" s="1364"/>
      <c r="E43" s="1364"/>
      <c r="F43" s="1364"/>
      <c r="G43" s="1364"/>
      <c r="H43" s="1364"/>
      <c r="I43" s="1364"/>
      <c r="J43" s="1364"/>
      <c r="K43" s="1364"/>
      <c r="L43" s="1364"/>
      <c r="M43" s="1364"/>
      <c r="N43" s="1364"/>
      <c r="O43" s="1364"/>
    </row>
    <row r="44" spans="1:15" x14ac:dyDescent="0.25">
      <c r="A44" s="99"/>
      <c r="B44" s="50"/>
      <c r="C44" s="50"/>
      <c r="D44" s="50"/>
      <c r="E44" s="50"/>
      <c r="F44" s="50"/>
      <c r="G44" s="50"/>
      <c r="H44" s="50"/>
      <c r="I44" s="50"/>
      <c r="J44" s="50"/>
      <c r="K44" s="50"/>
      <c r="L44" s="50"/>
      <c r="M44" s="50"/>
      <c r="N44" s="50"/>
      <c r="O44" s="50"/>
    </row>
    <row r="46" spans="1:15" ht="36.75" customHeight="1" x14ac:dyDescent="0.25">
      <c r="A46" s="1362" t="s">
        <v>168</v>
      </c>
      <c r="B46" s="1362"/>
      <c r="C46" s="1362"/>
      <c r="D46" s="1362"/>
      <c r="E46" s="1362"/>
      <c r="F46" s="1362"/>
      <c r="G46" s="1362"/>
      <c r="H46" s="1362"/>
      <c r="I46" s="1362"/>
      <c r="J46" s="1362"/>
      <c r="K46" s="1362"/>
      <c r="L46" s="1362"/>
      <c r="M46" s="1362"/>
      <c r="N46" s="1362"/>
      <c r="O46" s="1362"/>
    </row>
    <row r="47" spans="1:15" ht="134.25" customHeight="1" x14ac:dyDescent="0.25">
      <c r="A47" s="1363" t="s">
        <v>169</v>
      </c>
      <c r="B47" s="1364"/>
      <c r="C47" s="1364"/>
      <c r="D47" s="1364"/>
      <c r="E47" s="1364"/>
      <c r="F47" s="1364"/>
      <c r="G47" s="1364"/>
      <c r="H47" s="1364"/>
      <c r="I47" s="1364"/>
      <c r="J47" s="1364"/>
      <c r="K47" s="1364"/>
      <c r="L47" s="1364"/>
      <c r="M47" s="1364"/>
      <c r="N47" s="1364"/>
      <c r="O47" s="1364"/>
    </row>
    <row r="48" spans="1:15" x14ac:dyDescent="0.25">
      <c r="A48" s="1407" t="s">
        <v>170</v>
      </c>
      <c r="B48" s="1407"/>
      <c r="C48" s="1407"/>
      <c r="D48" s="1407"/>
      <c r="E48" s="1407"/>
      <c r="F48" s="1407"/>
      <c r="G48" s="1407"/>
      <c r="H48" s="1407"/>
      <c r="I48" s="1407"/>
      <c r="J48" s="1407"/>
      <c r="K48" s="1407"/>
      <c r="L48" s="1407"/>
      <c r="M48" s="1407"/>
      <c r="N48" s="1407"/>
      <c r="O48" s="1407"/>
    </row>
  </sheetData>
  <mergeCells count="96">
    <mergeCell ref="A47:O47"/>
    <mergeCell ref="A48:O48"/>
    <mergeCell ref="A34:O34"/>
    <mergeCell ref="A36:O36"/>
    <mergeCell ref="A37:O37"/>
    <mergeCell ref="A38:O38"/>
    <mergeCell ref="A40:O40"/>
    <mergeCell ref="A42:O42"/>
    <mergeCell ref="A32:E32"/>
    <mergeCell ref="F32:J32"/>
    <mergeCell ref="K32:O32"/>
    <mergeCell ref="A43:O43"/>
    <mergeCell ref="A46:O46"/>
    <mergeCell ref="A30:E30"/>
    <mergeCell ref="F30:J30"/>
    <mergeCell ref="K30:O30"/>
    <mergeCell ref="A31:E31"/>
    <mergeCell ref="F31:J31"/>
    <mergeCell ref="K31:O31"/>
    <mergeCell ref="A28:E28"/>
    <mergeCell ref="F28:J28"/>
    <mergeCell ref="K28:O28"/>
    <mergeCell ref="A29:E29"/>
    <mergeCell ref="F29:J29"/>
    <mergeCell ref="K29:O29"/>
    <mergeCell ref="A26:E26"/>
    <mergeCell ref="F26:J26"/>
    <mergeCell ref="K26:O26"/>
    <mergeCell ref="A27:E27"/>
    <mergeCell ref="F27:J27"/>
    <mergeCell ref="K27:O27"/>
    <mergeCell ref="A24:E24"/>
    <mergeCell ref="F24:J24"/>
    <mergeCell ref="K24:O24"/>
    <mergeCell ref="A25:E25"/>
    <mergeCell ref="F25:J25"/>
    <mergeCell ref="K25:O25"/>
    <mergeCell ref="A22:E22"/>
    <mergeCell ref="F22:J22"/>
    <mergeCell ref="K22:O22"/>
    <mergeCell ref="A23:E23"/>
    <mergeCell ref="F23:J23"/>
    <mergeCell ref="K23:O23"/>
    <mergeCell ref="A20:E20"/>
    <mergeCell ref="F20:J20"/>
    <mergeCell ref="K20:O20"/>
    <mergeCell ref="A21:E21"/>
    <mergeCell ref="F21:J21"/>
    <mergeCell ref="K21:O21"/>
    <mergeCell ref="A18:E18"/>
    <mergeCell ref="F18:J18"/>
    <mergeCell ref="K18:O18"/>
    <mergeCell ref="A19:E19"/>
    <mergeCell ref="F19:J19"/>
    <mergeCell ref="K19:O19"/>
    <mergeCell ref="F15:J15"/>
    <mergeCell ref="K15:O15"/>
    <mergeCell ref="A17:E17"/>
    <mergeCell ref="F17:J17"/>
    <mergeCell ref="K17:O17"/>
    <mergeCell ref="A16:E16"/>
    <mergeCell ref="F16:J16"/>
    <mergeCell ref="K16:O16"/>
    <mergeCell ref="J10:L10"/>
    <mergeCell ref="M10:O10"/>
    <mergeCell ref="A9:C9"/>
    <mergeCell ref="D9:F9"/>
    <mergeCell ref="G9:I9"/>
    <mergeCell ref="J9:L9"/>
    <mergeCell ref="M9:O9"/>
    <mergeCell ref="A12:O12"/>
    <mergeCell ref="A13:O13"/>
    <mergeCell ref="A15:E15"/>
    <mergeCell ref="A7:C7"/>
    <mergeCell ref="D7:F7"/>
    <mergeCell ref="G7:I7"/>
    <mergeCell ref="J7:L7"/>
    <mergeCell ref="M7:O7"/>
    <mergeCell ref="A8:C8"/>
    <mergeCell ref="D8:F8"/>
    <mergeCell ref="G8:I8"/>
    <mergeCell ref="J8:L8"/>
    <mergeCell ref="M8:O8"/>
    <mergeCell ref="A10:C10"/>
    <mergeCell ref="D10:F10"/>
    <mergeCell ref="G10:I10"/>
    <mergeCell ref="A1:O1"/>
    <mergeCell ref="A2:M2"/>
    <mergeCell ref="N2:O2"/>
    <mergeCell ref="A3:O3"/>
    <mergeCell ref="A4:O4"/>
    <mergeCell ref="A6:C6"/>
    <mergeCell ref="D6:F6"/>
    <mergeCell ref="G6:I6"/>
    <mergeCell ref="J6:L6"/>
    <mergeCell ref="M6:O6"/>
  </mergeCells>
  <hyperlinks>
    <hyperlink ref="A48:O48" location="'Climate accounts'!A1" display="Se beregninger af bankens indirekte og direkte CO2e-udledning" xr:uid="{00000000-0004-0000-0300-000000000000}"/>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C6E87"/>
  </sheetPr>
  <dimension ref="A1:AA52"/>
  <sheetViews>
    <sheetView showGridLines="0" zoomScaleNormal="100" workbookViewId="0">
      <selection sqref="A1:O1"/>
    </sheetView>
  </sheetViews>
  <sheetFormatPr defaultColWidth="0" defaultRowHeight="15" zeroHeight="1" x14ac:dyDescent="0.25"/>
  <cols>
    <col min="1" max="15" width="9.140625" style="1352" customWidth="1"/>
    <col min="16" max="17" width="9.140625" style="1352" hidden="1" customWidth="1"/>
    <col min="18" max="18" width="14" style="1352" hidden="1" customWidth="1"/>
    <col min="19" max="19" width="11" style="1352" hidden="1" customWidth="1"/>
    <col min="20" max="20" width="10" style="1352" hidden="1" customWidth="1"/>
    <col min="21" max="21" width="11" style="1352" hidden="1" customWidth="1"/>
    <col min="22" max="22" width="14.28515625" style="1352" hidden="1" customWidth="1"/>
    <col min="23" max="24" width="10" style="1352" hidden="1" customWidth="1"/>
    <col min="25" max="27" width="11" style="1352" hidden="1" customWidth="1"/>
    <col min="28" max="16384" width="9.140625" style="1352" hidden="1"/>
  </cols>
  <sheetData>
    <row r="1" spans="1:15" ht="35.25" customHeight="1" x14ac:dyDescent="0.25">
      <c r="A1" s="1359" t="s">
        <v>2481</v>
      </c>
      <c r="B1" s="1359"/>
      <c r="C1" s="1359"/>
      <c r="D1" s="1359"/>
      <c r="E1" s="1359"/>
      <c r="F1" s="1359"/>
      <c r="G1" s="1359"/>
      <c r="H1" s="1359"/>
      <c r="I1" s="1359"/>
      <c r="J1" s="1359"/>
      <c r="K1" s="1359"/>
      <c r="L1" s="1359"/>
      <c r="M1" s="1359"/>
      <c r="N1" s="1359"/>
      <c r="O1" s="1359"/>
    </row>
    <row r="2" spans="1:15" ht="279.75" customHeight="1" x14ac:dyDescent="0.25">
      <c r="A2" s="1360" t="s">
        <v>171</v>
      </c>
      <c r="B2" s="1360"/>
      <c r="C2" s="1360"/>
      <c r="D2" s="1360"/>
      <c r="E2" s="1360"/>
      <c r="F2" s="1360"/>
      <c r="G2" s="1360"/>
      <c r="H2" s="1360"/>
      <c r="I2" s="1360"/>
      <c r="J2" s="1360"/>
      <c r="K2" s="1360"/>
      <c r="L2" s="1360"/>
      <c r="M2" s="1360"/>
      <c r="N2" s="1421"/>
      <c r="O2" s="1421"/>
    </row>
    <row r="3" spans="1:15" ht="38.25" customHeight="1" x14ac:dyDescent="0.25">
      <c r="A3" s="1362" t="s">
        <v>2610</v>
      </c>
      <c r="B3" s="1362"/>
      <c r="C3" s="1362"/>
      <c r="D3" s="1362"/>
      <c r="E3" s="1362"/>
      <c r="F3" s="1362"/>
      <c r="G3" s="1362"/>
      <c r="H3" s="1362"/>
      <c r="I3" s="1362"/>
      <c r="J3" s="1362"/>
      <c r="K3" s="1362"/>
      <c r="L3" s="1362"/>
      <c r="M3" s="1362"/>
      <c r="N3" s="1362"/>
      <c r="O3" s="1362"/>
    </row>
    <row r="4" spans="1:15" ht="211.5" customHeight="1" x14ac:dyDescent="0.25">
      <c r="A4" s="1363" t="s">
        <v>172</v>
      </c>
      <c r="B4" s="1363"/>
      <c r="C4" s="1363"/>
      <c r="D4" s="1363"/>
      <c r="E4" s="1363"/>
      <c r="F4" s="1363"/>
      <c r="G4" s="1363"/>
      <c r="H4" s="1363"/>
      <c r="I4" s="1363"/>
      <c r="J4" s="1363"/>
      <c r="K4" s="1363"/>
      <c r="L4" s="1363"/>
      <c r="M4" s="1363"/>
      <c r="N4" s="1363"/>
      <c r="O4" s="1363"/>
    </row>
    <row r="5" spans="1:15" x14ac:dyDescent="0.25">
      <c r="E5" s="1349"/>
      <c r="F5" s="1349"/>
      <c r="G5" s="1349"/>
      <c r="H5" s="1349"/>
      <c r="I5" s="1349"/>
      <c r="J5" s="1349"/>
      <c r="K5" s="1349"/>
      <c r="L5" s="1349"/>
      <c r="M5" s="1349"/>
      <c r="N5" s="1349"/>
      <c r="O5" s="1349"/>
    </row>
    <row r="6" spans="1:15" x14ac:dyDescent="0.25">
      <c r="A6" s="1422"/>
      <c r="B6" s="1423"/>
      <c r="C6" s="1423"/>
      <c r="D6" s="1422" t="s">
        <v>2482</v>
      </c>
      <c r="E6" s="1423"/>
      <c r="F6" s="1424"/>
      <c r="G6" s="1422" t="s">
        <v>2483</v>
      </c>
      <c r="H6" s="1423"/>
      <c r="I6" s="1424"/>
      <c r="J6" s="1422" t="s">
        <v>2484</v>
      </c>
      <c r="K6" s="1423"/>
      <c r="L6" s="1424"/>
      <c r="M6" s="1423" t="s">
        <v>2485</v>
      </c>
      <c r="N6" s="1423"/>
      <c r="O6" s="1424"/>
    </row>
    <row r="7" spans="1:15" x14ac:dyDescent="0.25">
      <c r="A7" s="1431" t="s">
        <v>2486</v>
      </c>
      <c r="B7" s="1432"/>
      <c r="C7" s="1432"/>
      <c r="D7" s="1425">
        <f>SUM(G7:O7)</f>
        <v>503918</v>
      </c>
      <c r="E7" s="1426"/>
      <c r="F7" s="1427"/>
      <c r="G7" s="1428">
        <v>315688</v>
      </c>
      <c r="H7" s="1429"/>
      <c r="I7" s="1430"/>
      <c r="J7" s="1428">
        <v>24758</v>
      </c>
      <c r="K7" s="1429"/>
      <c r="L7" s="1430"/>
      <c r="M7" s="1433">
        <v>163472</v>
      </c>
      <c r="N7" s="1433"/>
      <c r="O7" s="1434"/>
    </row>
    <row r="8" spans="1:15" x14ac:dyDescent="0.25">
      <c r="A8" s="1431" t="s">
        <v>2487</v>
      </c>
      <c r="B8" s="1432"/>
      <c r="C8" s="1432"/>
      <c r="D8" s="1425">
        <f>SUM(G8:O8)</f>
        <v>38872</v>
      </c>
      <c r="E8" s="1426"/>
      <c r="F8" s="1427"/>
      <c r="G8" s="1428">
        <v>15874</v>
      </c>
      <c r="H8" s="1429"/>
      <c r="I8" s="1430"/>
      <c r="J8" s="1428">
        <v>4348</v>
      </c>
      <c r="K8" s="1429"/>
      <c r="L8" s="1430"/>
      <c r="M8" s="1433">
        <v>18650</v>
      </c>
      <c r="N8" s="1433"/>
      <c r="O8" s="1434"/>
    </row>
    <row r="9" spans="1:15" x14ac:dyDescent="0.25">
      <c r="A9" s="1431" t="s">
        <v>2488</v>
      </c>
      <c r="B9" s="1432"/>
      <c r="C9" s="1432"/>
      <c r="D9" s="1425">
        <f>SUM(G9:O9)</f>
        <v>16693</v>
      </c>
      <c r="E9" s="1426"/>
      <c r="F9" s="1427"/>
      <c r="G9" s="1428">
        <v>12483</v>
      </c>
      <c r="H9" s="1429"/>
      <c r="I9" s="1430"/>
      <c r="J9" s="1428"/>
      <c r="K9" s="1429"/>
      <c r="L9" s="1430"/>
      <c r="M9" s="1433">
        <v>4210</v>
      </c>
      <c r="N9" s="1433"/>
      <c r="O9" s="1434"/>
    </row>
    <row r="10" spans="1:15" x14ac:dyDescent="0.25">
      <c r="A10" s="1444" t="s">
        <v>2489</v>
      </c>
      <c r="B10" s="1445"/>
      <c r="C10" s="1445"/>
      <c r="D10" s="1435">
        <f>SUM(D7:F9)</f>
        <v>559483</v>
      </c>
      <c r="E10" s="1436"/>
      <c r="F10" s="1437"/>
      <c r="G10" s="1435">
        <f>SUM(G7:I9)</f>
        <v>344045</v>
      </c>
      <c r="H10" s="1436"/>
      <c r="I10" s="1437"/>
      <c r="J10" s="1435">
        <f>SUM(J7:L9)</f>
        <v>29106</v>
      </c>
      <c r="K10" s="1436"/>
      <c r="L10" s="1437"/>
      <c r="M10" s="1436">
        <v>186332</v>
      </c>
      <c r="N10" s="1436"/>
      <c r="O10" s="1437"/>
    </row>
    <row r="11" spans="1:15" x14ac:dyDescent="0.25"/>
    <row r="12" spans="1:15" ht="37.5" customHeight="1" x14ac:dyDescent="0.25">
      <c r="A12" s="1362" t="s">
        <v>2490</v>
      </c>
      <c r="B12" s="1362"/>
      <c r="C12" s="1362"/>
      <c r="D12" s="1362"/>
      <c r="E12" s="1362"/>
      <c r="F12" s="1362"/>
      <c r="G12" s="1362"/>
      <c r="H12" s="1362"/>
      <c r="I12" s="1362"/>
      <c r="J12" s="1362"/>
      <c r="K12" s="1362"/>
      <c r="L12" s="1362"/>
      <c r="M12" s="1362"/>
      <c r="N12" s="1362"/>
      <c r="O12" s="1362"/>
    </row>
    <row r="13" spans="1:15" ht="172.5" customHeight="1" x14ac:dyDescent="0.25">
      <c r="A13" s="1363" t="s">
        <v>173</v>
      </c>
      <c r="B13" s="1363"/>
      <c r="C13" s="1363"/>
      <c r="D13" s="1363"/>
      <c r="E13" s="1363"/>
      <c r="F13" s="1363"/>
      <c r="G13" s="1363"/>
      <c r="H13" s="1363"/>
      <c r="I13" s="1363"/>
      <c r="J13" s="1363"/>
      <c r="K13" s="1363"/>
      <c r="L13" s="1363"/>
      <c r="M13" s="1363"/>
      <c r="N13" s="1363"/>
      <c r="O13" s="1363"/>
    </row>
    <row r="14" spans="1:15" x14ac:dyDescent="0.25">
      <c r="A14" s="1419" t="s">
        <v>2491</v>
      </c>
      <c r="B14" s="1420"/>
      <c r="C14" s="1420"/>
      <c r="D14" s="1420"/>
      <c r="E14" s="1420"/>
      <c r="F14" s="1438" t="s">
        <v>2492</v>
      </c>
      <c r="G14" s="1439"/>
      <c r="H14" s="1439"/>
      <c r="I14" s="1439"/>
      <c r="J14" s="1440"/>
      <c r="K14" s="1441" t="s">
        <v>2493</v>
      </c>
      <c r="L14" s="1441"/>
      <c r="M14" s="1441"/>
      <c r="N14" s="1441"/>
      <c r="O14" s="1442"/>
    </row>
    <row r="15" spans="1:15" x14ac:dyDescent="0.25">
      <c r="A15" s="1414" t="s">
        <v>2494</v>
      </c>
      <c r="B15" s="1384"/>
      <c r="C15" s="1384"/>
      <c r="D15" s="1384"/>
      <c r="E15" s="1384"/>
      <c r="F15" s="1385">
        <f>SUM(F16:J17)</f>
        <v>60.112899999999996</v>
      </c>
      <c r="G15" s="1386"/>
      <c r="H15" s="1386"/>
      <c r="I15" s="1386"/>
      <c r="J15" s="1387"/>
      <c r="K15" s="1388">
        <f>F15/$F$31</f>
        <v>0.42002366595051566</v>
      </c>
      <c r="L15" s="1389"/>
      <c r="M15" s="1389"/>
      <c r="N15" s="1389"/>
      <c r="O15" s="1418"/>
    </row>
    <row r="16" spans="1:15" x14ac:dyDescent="0.25">
      <c r="A16" s="1411" t="s">
        <v>2495</v>
      </c>
      <c r="B16" s="1377"/>
      <c r="C16" s="1377"/>
      <c r="D16" s="1377"/>
      <c r="E16" s="1377"/>
      <c r="F16" s="1378">
        <v>39.883499999999998</v>
      </c>
      <c r="G16" s="1379"/>
      <c r="H16" s="1379"/>
      <c r="I16" s="1379"/>
      <c r="J16" s="1380"/>
      <c r="K16" s="1381">
        <f>F16/$F$31</f>
        <v>0.27867585627939084</v>
      </c>
      <c r="L16" s="1382"/>
      <c r="M16" s="1382"/>
      <c r="N16" s="1382"/>
      <c r="O16" s="1412"/>
    </row>
    <row r="17" spans="1:23" x14ac:dyDescent="0.25">
      <c r="A17" s="1414" t="s">
        <v>803</v>
      </c>
      <c r="B17" s="1384"/>
      <c r="C17" s="1384"/>
      <c r="D17" s="1384"/>
      <c r="E17" s="1384"/>
      <c r="F17" s="1385">
        <f>SUM(F18:J27)</f>
        <v>20.229400000000002</v>
      </c>
      <c r="G17" s="1386"/>
      <c r="H17" s="1386"/>
      <c r="I17" s="1386"/>
      <c r="J17" s="1387"/>
      <c r="K17" s="1390">
        <f t="shared" ref="K17:K31" si="0">F17/$F$31</f>
        <v>0.1413478096711249</v>
      </c>
      <c r="L17" s="1391"/>
      <c r="M17" s="1391"/>
      <c r="N17" s="1391"/>
      <c r="O17" s="1413"/>
      <c r="S17" s="1353"/>
      <c r="T17" s="1353"/>
      <c r="U17" s="1353"/>
      <c r="V17" s="1353"/>
      <c r="W17" s="1353"/>
    </row>
    <row r="18" spans="1:23" x14ac:dyDescent="0.25">
      <c r="A18" s="1411" t="s">
        <v>2496</v>
      </c>
      <c r="B18" s="1377"/>
      <c r="C18" s="1377"/>
      <c r="D18" s="1377"/>
      <c r="E18" s="1377"/>
      <c r="F18" s="1393">
        <v>3.8433999999999999</v>
      </c>
      <c r="G18" s="1394"/>
      <c r="H18" s="1394"/>
      <c r="I18" s="1394"/>
      <c r="J18" s="1395"/>
      <c r="K18" s="1396">
        <f>F18/$F$31</f>
        <v>2.6854784209615772E-2</v>
      </c>
      <c r="L18" s="1397"/>
      <c r="M18" s="1397"/>
      <c r="N18" s="1397"/>
      <c r="O18" s="1410"/>
      <c r="S18" s="1353"/>
      <c r="T18" s="1353"/>
      <c r="U18" s="1353"/>
      <c r="V18" s="1353"/>
      <c r="W18" s="1353"/>
    </row>
    <row r="19" spans="1:23" x14ac:dyDescent="0.25">
      <c r="A19" s="1411" t="s">
        <v>2497</v>
      </c>
      <c r="B19" s="1377"/>
      <c r="C19" s="1377"/>
      <c r="D19" s="1377"/>
      <c r="E19" s="1377"/>
      <c r="F19" s="1393">
        <v>1.2503</v>
      </c>
      <c r="G19" s="1394"/>
      <c r="H19" s="1394"/>
      <c r="I19" s="1394"/>
      <c r="J19" s="1395"/>
      <c r="K19" s="1396">
        <f t="shared" ref="K19:K27" si="1">F19/$F$31</f>
        <v>8.7361546280071301E-3</v>
      </c>
      <c r="L19" s="1397"/>
      <c r="M19" s="1397"/>
      <c r="N19" s="1397"/>
      <c r="O19" s="1410"/>
      <c r="S19" s="1353"/>
      <c r="T19" s="1353"/>
      <c r="U19" s="1353"/>
      <c r="V19" s="1353"/>
      <c r="W19" s="1353"/>
    </row>
    <row r="20" spans="1:23" x14ac:dyDescent="0.25">
      <c r="A20" s="1411" t="s">
        <v>2498</v>
      </c>
      <c r="B20" s="1377"/>
      <c r="C20" s="1377"/>
      <c r="D20" s="1377"/>
      <c r="E20" s="1377"/>
      <c r="F20" s="1393">
        <v>0.83540000000000003</v>
      </c>
      <c r="G20" s="1394"/>
      <c r="H20" s="1394"/>
      <c r="I20" s="1394"/>
      <c r="J20" s="1395"/>
      <c r="K20" s="1396">
        <f t="shared" si="1"/>
        <v>5.8371459459626938E-3</v>
      </c>
      <c r="L20" s="1397"/>
      <c r="M20" s="1397"/>
      <c r="N20" s="1397"/>
      <c r="O20" s="1410"/>
      <c r="S20" s="1353"/>
      <c r="T20" s="1353"/>
      <c r="U20" s="1353"/>
      <c r="V20" s="1353"/>
      <c r="W20" s="1353"/>
    </row>
    <row r="21" spans="1:23" x14ac:dyDescent="0.25">
      <c r="A21" s="1411" t="s">
        <v>2499</v>
      </c>
      <c r="B21" s="1377"/>
      <c r="C21" s="1377"/>
      <c r="D21" s="1377"/>
      <c r="E21" s="1377"/>
      <c r="F21" s="1393">
        <v>1.4186000000000001</v>
      </c>
      <c r="G21" s="1394"/>
      <c r="H21" s="1394"/>
      <c r="I21" s="1394"/>
      <c r="J21" s="1395"/>
      <c r="K21" s="1396">
        <f t="shared" si="1"/>
        <v>9.9121082582507517E-3</v>
      </c>
      <c r="L21" s="1397"/>
      <c r="M21" s="1397"/>
      <c r="N21" s="1397"/>
      <c r="O21" s="1410"/>
      <c r="S21" s="1353"/>
      <c r="T21" s="1353"/>
      <c r="U21" s="1353"/>
      <c r="V21" s="1353"/>
      <c r="W21" s="1353"/>
    </row>
    <row r="22" spans="1:23" x14ac:dyDescent="0.25">
      <c r="A22" s="1411" t="s">
        <v>2500</v>
      </c>
      <c r="B22" s="1377"/>
      <c r="C22" s="1377"/>
      <c r="D22" s="1377"/>
      <c r="E22" s="1377"/>
      <c r="F22" s="1393">
        <v>3.1833999999999998</v>
      </c>
      <c r="G22" s="1394"/>
      <c r="H22" s="1394"/>
      <c r="I22" s="1394"/>
      <c r="J22" s="1395"/>
      <c r="K22" s="1396">
        <f t="shared" si="1"/>
        <v>2.2243201345915297E-2</v>
      </c>
      <c r="L22" s="1397"/>
      <c r="M22" s="1397"/>
      <c r="N22" s="1397"/>
      <c r="O22" s="1410"/>
      <c r="S22" s="1353"/>
      <c r="T22" s="1353"/>
      <c r="U22" s="1353"/>
      <c r="V22" s="1353"/>
      <c r="W22" s="1353"/>
    </row>
    <row r="23" spans="1:23" x14ac:dyDescent="0.25">
      <c r="A23" s="1411" t="s">
        <v>2501</v>
      </c>
      <c r="B23" s="1377"/>
      <c r="C23" s="1377"/>
      <c r="D23" s="1377"/>
      <c r="E23" s="1377"/>
      <c r="F23" s="1393">
        <v>0.83809999999999996</v>
      </c>
      <c r="G23" s="1394"/>
      <c r="H23" s="1394"/>
      <c r="I23" s="1394"/>
      <c r="J23" s="1395"/>
      <c r="K23" s="1396">
        <f t="shared" si="1"/>
        <v>5.8560115122232867E-3</v>
      </c>
      <c r="L23" s="1397"/>
      <c r="M23" s="1397"/>
      <c r="N23" s="1397"/>
      <c r="O23" s="1410"/>
      <c r="S23" s="1353"/>
      <c r="T23" s="1353"/>
      <c r="U23" s="1353"/>
      <c r="V23" s="1353"/>
      <c r="W23" s="1353"/>
    </row>
    <row r="24" spans="1:23" x14ac:dyDescent="0.25">
      <c r="A24" s="1411" t="s">
        <v>2502</v>
      </c>
      <c r="B24" s="1377"/>
      <c r="C24" s="1377"/>
      <c r="D24" s="1377"/>
      <c r="E24" s="1377"/>
      <c r="F24" s="1393">
        <v>0.1125</v>
      </c>
      <c r="G24" s="1394"/>
      <c r="H24" s="1394"/>
      <c r="I24" s="1394"/>
      <c r="J24" s="1395"/>
      <c r="K24" s="1396">
        <f t="shared" si="1"/>
        <v>7.8606526085803576E-4</v>
      </c>
      <c r="L24" s="1397"/>
      <c r="M24" s="1397"/>
      <c r="N24" s="1397"/>
      <c r="O24" s="1410"/>
      <c r="S24" s="1353"/>
      <c r="T24" s="1353"/>
      <c r="U24" s="1353"/>
      <c r="V24" s="1353"/>
      <c r="W24" s="1353"/>
    </row>
    <row r="25" spans="1:23" x14ac:dyDescent="0.25">
      <c r="A25" s="1411" t="s">
        <v>2503</v>
      </c>
      <c r="B25" s="1377"/>
      <c r="C25" s="1377"/>
      <c r="D25" s="1377"/>
      <c r="E25" s="1377"/>
      <c r="F25" s="1393">
        <v>2.2307999999999999</v>
      </c>
      <c r="G25" s="1394"/>
      <c r="H25" s="1394"/>
      <c r="I25" s="1394"/>
      <c r="J25" s="1395"/>
      <c r="K25" s="1396">
        <f t="shared" si="1"/>
        <v>1.558715007930761E-2</v>
      </c>
      <c r="L25" s="1397"/>
      <c r="M25" s="1397"/>
      <c r="N25" s="1397"/>
      <c r="O25" s="1410"/>
      <c r="S25" s="1353"/>
      <c r="T25" s="1353"/>
      <c r="U25" s="1353"/>
      <c r="V25" s="1353"/>
      <c r="W25" s="1353"/>
    </row>
    <row r="26" spans="1:23" x14ac:dyDescent="0.25">
      <c r="A26" s="1411" t="s">
        <v>2504</v>
      </c>
      <c r="B26" s="1377"/>
      <c r="C26" s="1377"/>
      <c r="D26" s="1377"/>
      <c r="E26" s="1377"/>
      <c r="F26" s="1393">
        <v>3.3006000000000002</v>
      </c>
      <c r="G26" s="1394"/>
      <c r="H26" s="1394"/>
      <c r="I26" s="1394"/>
      <c r="J26" s="1395"/>
      <c r="K26" s="1396">
        <f t="shared" si="1"/>
        <v>2.3062106666560292E-2</v>
      </c>
      <c r="L26" s="1397"/>
      <c r="M26" s="1397"/>
      <c r="N26" s="1397"/>
      <c r="O26" s="1410"/>
      <c r="S26" s="1353"/>
      <c r="T26" s="1353"/>
      <c r="U26" s="1353"/>
      <c r="V26" s="1353"/>
      <c r="W26" s="1353"/>
    </row>
    <row r="27" spans="1:23" x14ac:dyDescent="0.25">
      <c r="A27" s="1411" t="s">
        <v>2505</v>
      </c>
      <c r="B27" s="1377"/>
      <c r="C27" s="1377"/>
      <c r="D27" s="1377"/>
      <c r="E27" s="1377"/>
      <c r="F27" s="1393">
        <v>3.2162999999999999</v>
      </c>
      <c r="G27" s="1394"/>
      <c r="H27" s="1394"/>
      <c r="I27" s="1394"/>
      <c r="J27" s="1395"/>
      <c r="K27" s="1396">
        <f t="shared" si="1"/>
        <v>2.2473081764424002E-2</v>
      </c>
      <c r="L27" s="1397"/>
      <c r="M27" s="1397"/>
      <c r="N27" s="1397"/>
      <c r="O27" s="1410"/>
      <c r="R27" s="1354"/>
    </row>
    <row r="28" spans="1:23" x14ac:dyDescent="0.25">
      <c r="A28" s="1409" t="s">
        <v>804</v>
      </c>
      <c r="B28" s="1400"/>
      <c r="C28" s="1400"/>
      <c r="D28" s="1400"/>
      <c r="E28" s="1400"/>
      <c r="F28" s="1401">
        <f>SUM(F29,F30)</f>
        <v>62.775588045580008</v>
      </c>
      <c r="G28" s="1402"/>
      <c r="H28" s="1402"/>
      <c r="I28" s="1402"/>
      <c r="J28" s="1403"/>
      <c r="K28" s="1404">
        <f t="shared" si="0"/>
        <v>0.43862852437835947</v>
      </c>
      <c r="L28" s="1405"/>
      <c r="M28" s="1405"/>
      <c r="N28" s="1405"/>
      <c r="O28" s="1443"/>
    </row>
    <row r="29" spans="1:23" ht="15" customHeight="1" x14ac:dyDescent="0.25">
      <c r="A29" s="1411" t="s">
        <v>2506</v>
      </c>
      <c r="B29" s="1377"/>
      <c r="C29" s="1377"/>
      <c r="D29" s="1377"/>
      <c r="E29" s="1377"/>
      <c r="F29" s="1378">
        <v>29.397449135150001</v>
      </c>
      <c r="G29" s="1379"/>
      <c r="H29" s="1379"/>
      <c r="I29" s="1379"/>
      <c r="J29" s="1380"/>
      <c r="K29" s="1396">
        <f t="shared" si="0"/>
        <v>0.2054072313154002</v>
      </c>
      <c r="L29" s="1397"/>
      <c r="M29" s="1397"/>
      <c r="N29" s="1397"/>
      <c r="O29" s="1410"/>
    </row>
    <row r="30" spans="1:23" x14ac:dyDescent="0.25">
      <c r="A30" s="1411" t="s">
        <v>2507</v>
      </c>
      <c r="B30" s="1377"/>
      <c r="C30" s="1377"/>
      <c r="D30" s="1377"/>
      <c r="E30" s="1377"/>
      <c r="F30" s="1378">
        <v>33.378138910430003</v>
      </c>
      <c r="G30" s="1379"/>
      <c r="H30" s="1379"/>
      <c r="I30" s="1379"/>
      <c r="J30" s="1380"/>
      <c r="K30" s="1396">
        <f t="shared" si="0"/>
        <v>0.23322129306295922</v>
      </c>
      <c r="L30" s="1397"/>
      <c r="M30" s="1397"/>
      <c r="N30" s="1397"/>
      <c r="O30" s="1410"/>
    </row>
    <row r="31" spans="1:23" x14ac:dyDescent="0.25">
      <c r="A31" s="1450" t="s">
        <v>2508</v>
      </c>
      <c r="B31" s="1451"/>
      <c r="C31" s="1451"/>
      <c r="D31" s="1451"/>
      <c r="E31" s="1451"/>
      <c r="F31" s="1415">
        <f>SUM(F28+F17+F15)</f>
        <v>143.11788804558</v>
      </c>
      <c r="G31" s="1416"/>
      <c r="H31" s="1416"/>
      <c r="I31" s="1416"/>
      <c r="J31" s="1417"/>
      <c r="K31" s="1452">
        <f t="shared" si="0"/>
        <v>1</v>
      </c>
      <c r="L31" s="1453"/>
      <c r="M31" s="1453"/>
      <c r="N31" s="1453"/>
      <c r="O31" s="1454"/>
    </row>
    <row r="32" spans="1:23" x14ac:dyDescent="0.25">
      <c r="A32" s="1364" t="s">
        <v>2627</v>
      </c>
      <c r="B32" s="1364"/>
      <c r="C32" s="1364"/>
      <c r="D32" s="1364"/>
      <c r="E32" s="1364"/>
      <c r="F32" s="1364"/>
      <c r="G32" s="1364"/>
      <c r="H32" s="1364"/>
      <c r="I32" s="1364"/>
      <c r="J32" s="1364"/>
      <c r="K32" s="1364"/>
      <c r="L32" s="1364"/>
      <c r="M32" s="1364"/>
      <c r="N32" s="1364"/>
      <c r="O32" s="1364"/>
    </row>
    <row r="33" spans="1:15" ht="28.5" customHeight="1" x14ac:dyDescent="0.25">
      <c r="A33" s="1446" t="s">
        <v>174</v>
      </c>
      <c r="B33" s="1446"/>
      <c r="C33" s="1446"/>
      <c r="D33" s="1446"/>
      <c r="E33" s="1446"/>
      <c r="F33" s="1446"/>
      <c r="G33" s="1446"/>
      <c r="H33" s="1446"/>
      <c r="I33" s="1446"/>
      <c r="J33" s="1446"/>
      <c r="K33" s="1446"/>
      <c r="L33" s="1446"/>
      <c r="M33" s="1446"/>
      <c r="N33" s="1446"/>
      <c r="O33" s="1446"/>
    </row>
    <row r="34" spans="1:15" x14ac:dyDescent="0.25">
      <c r="A34" s="1355"/>
      <c r="B34" s="1355"/>
      <c r="C34" s="1355"/>
      <c r="D34" s="1355"/>
      <c r="E34" s="1355"/>
      <c r="F34" s="1355"/>
      <c r="G34" s="1355"/>
      <c r="H34" s="1355"/>
      <c r="I34" s="1355"/>
      <c r="J34" s="1355"/>
      <c r="K34" s="1355"/>
      <c r="L34" s="1355"/>
      <c r="M34" s="1355"/>
      <c r="N34" s="1355"/>
      <c r="O34" s="1355"/>
    </row>
    <row r="35" spans="1:15" ht="38.25" customHeight="1" x14ac:dyDescent="0.25">
      <c r="A35" s="1362" t="s">
        <v>175</v>
      </c>
      <c r="B35" s="1362"/>
      <c r="C35" s="1362"/>
      <c r="D35" s="1362"/>
      <c r="E35" s="1362"/>
      <c r="F35" s="1362"/>
      <c r="G35" s="1362"/>
      <c r="H35" s="1362"/>
      <c r="I35" s="1362"/>
      <c r="J35" s="1362"/>
      <c r="K35" s="1362"/>
      <c r="L35" s="1362"/>
      <c r="M35" s="1362"/>
      <c r="N35" s="1362"/>
      <c r="O35" s="1362"/>
    </row>
    <row r="36" spans="1:15" ht="182.25" customHeight="1" x14ac:dyDescent="0.25">
      <c r="A36" s="1363" t="s">
        <v>176</v>
      </c>
      <c r="B36" s="1363"/>
      <c r="C36" s="1363"/>
      <c r="D36" s="1363"/>
      <c r="E36" s="1363"/>
      <c r="F36" s="1363"/>
      <c r="G36" s="1363"/>
      <c r="H36" s="1363"/>
      <c r="I36" s="1363"/>
      <c r="J36" s="1363"/>
      <c r="K36" s="1363"/>
      <c r="L36" s="1363"/>
      <c r="M36" s="1363"/>
      <c r="N36" s="1363"/>
      <c r="O36" s="1363"/>
    </row>
    <row r="37" spans="1:15" ht="36.75" customHeight="1" x14ac:dyDescent="0.25">
      <c r="A37" s="1362" t="s">
        <v>177</v>
      </c>
      <c r="B37" s="1362"/>
      <c r="C37" s="1362"/>
      <c r="D37" s="1362"/>
      <c r="E37" s="1362"/>
      <c r="F37" s="1362"/>
      <c r="G37" s="1362"/>
      <c r="H37" s="1362"/>
      <c r="I37" s="1362"/>
      <c r="J37" s="1362"/>
      <c r="K37" s="1362"/>
      <c r="L37" s="1362"/>
      <c r="M37" s="1362"/>
      <c r="N37" s="1362"/>
      <c r="O37" s="1362"/>
    </row>
    <row r="38" spans="1:15" ht="239.25" customHeight="1" x14ac:dyDescent="0.25">
      <c r="A38" s="1363" t="s">
        <v>178</v>
      </c>
      <c r="B38" s="1363"/>
      <c r="C38" s="1363"/>
      <c r="D38" s="1363"/>
      <c r="E38" s="1363"/>
      <c r="F38" s="1363"/>
      <c r="G38" s="1363"/>
      <c r="H38" s="1363"/>
      <c r="I38" s="1363"/>
      <c r="J38" s="1363"/>
      <c r="K38" s="1363"/>
      <c r="L38" s="1363"/>
      <c r="M38" s="1363"/>
      <c r="N38" s="1363"/>
      <c r="O38" s="1363"/>
    </row>
    <row r="39" spans="1:15" x14ac:dyDescent="0.25">
      <c r="A39" s="1447" t="s">
        <v>2509</v>
      </c>
      <c r="B39" s="1447"/>
      <c r="C39" s="1447"/>
      <c r="D39" s="1447"/>
      <c r="E39" s="1447"/>
      <c r="F39" s="1447"/>
      <c r="G39" s="1447"/>
      <c r="H39" s="1447"/>
      <c r="I39" s="1447"/>
      <c r="J39" s="1447"/>
      <c r="K39" s="1447"/>
      <c r="L39" s="1447"/>
      <c r="M39" s="1447"/>
      <c r="N39" s="1447"/>
      <c r="O39" s="1447"/>
    </row>
    <row r="40" spans="1:15" ht="241.5" customHeight="1" x14ac:dyDescent="0.25">
      <c r="A40" s="1356"/>
      <c r="B40" s="1356"/>
      <c r="C40" s="1356"/>
      <c r="D40" s="1356"/>
      <c r="E40" s="1356"/>
      <c r="F40" s="1356"/>
      <c r="G40" s="1356"/>
      <c r="H40" s="1356"/>
      <c r="I40" s="1356"/>
      <c r="J40" s="1356"/>
      <c r="K40" s="1356"/>
      <c r="L40" s="1356"/>
      <c r="M40" s="1356"/>
      <c r="N40" s="1356"/>
      <c r="O40" s="1356"/>
    </row>
    <row r="41" spans="1:15" x14ac:dyDescent="0.25">
      <c r="A41" s="1447" t="s">
        <v>2510</v>
      </c>
      <c r="B41" s="1447"/>
      <c r="C41" s="1447"/>
      <c r="D41" s="1447"/>
      <c r="E41" s="1447"/>
      <c r="F41" s="1447"/>
      <c r="G41" s="1447"/>
      <c r="H41" s="1447"/>
      <c r="I41" s="1447"/>
      <c r="J41" s="1447"/>
      <c r="K41" s="1447"/>
      <c r="L41" s="1447"/>
      <c r="M41" s="1447"/>
      <c r="N41" s="1447"/>
      <c r="O41" s="1447"/>
    </row>
    <row r="42" spans="1:15" ht="241.5" customHeight="1" x14ac:dyDescent="0.25">
      <c r="A42" s="1356"/>
      <c r="B42" s="1356"/>
      <c r="C42" s="1356"/>
      <c r="D42" s="1356"/>
      <c r="E42" s="1356"/>
      <c r="F42" s="1356"/>
      <c r="G42" s="1356"/>
      <c r="H42" s="1356"/>
      <c r="I42" s="1356"/>
      <c r="J42" s="1356"/>
      <c r="K42" s="1356"/>
      <c r="L42" s="1356"/>
      <c r="M42" s="1356"/>
      <c r="N42" s="1356"/>
      <c r="O42" s="1356"/>
    </row>
    <row r="43" spans="1:15" ht="36.75" customHeight="1" x14ac:dyDescent="0.25">
      <c r="A43" s="1362" t="s">
        <v>2511</v>
      </c>
      <c r="B43" s="1362"/>
      <c r="C43" s="1362"/>
      <c r="D43" s="1362"/>
      <c r="E43" s="1362"/>
      <c r="F43" s="1362"/>
      <c r="G43" s="1362"/>
      <c r="H43" s="1362"/>
      <c r="I43" s="1362"/>
      <c r="J43" s="1362"/>
      <c r="K43" s="1362"/>
      <c r="L43" s="1362"/>
      <c r="M43" s="1362"/>
      <c r="N43" s="1362"/>
      <c r="O43" s="1362"/>
    </row>
    <row r="44" spans="1:15" ht="174.75" customHeight="1" x14ac:dyDescent="0.25">
      <c r="A44" s="1449" t="s">
        <v>179</v>
      </c>
      <c r="B44" s="1363"/>
      <c r="C44" s="1363"/>
      <c r="D44" s="1363"/>
      <c r="E44" s="1363"/>
      <c r="F44" s="1363"/>
      <c r="G44" s="1363"/>
      <c r="H44" s="1363"/>
      <c r="I44" s="1363"/>
      <c r="J44" s="1363"/>
      <c r="K44" s="1363"/>
      <c r="L44" s="1363"/>
      <c r="M44" s="1363"/>
      <c r="N44" s="1363"/>
      <c r="O44" s="1363"/>
    </row>
    <row r="45" spans="1:15" x14ac:dyDescent="0.25">
      <c r="A45" s="1448" t="s">
        <v>180</v>
      </c>
      <c r="B45" s="1448"/>
      <c r="C45" s="1448"/>
      <c r="D45" s="1448"/>
      <c r="E45" s="1448"/>
      <c r="F45" s="1448"/>
      <c r="G45" s="1448"/>
      <c r="H45" s="1448"/>
      <c r="I45" s="1448"/>
      <c r="J45" s="1448"/>
      <c r="K45" s="1448"/>
      <c r="L45" s="1448"/>
      <c r="M45" s="1448"/>
      <c r="N45" s="1448"/>
      <c r="O45" s="1448"/>
    </row>
    <row r="46" spans="1:15" x14ac:dyDescent="0.25">
      <c r="A46" s="1448" t="s">
        <v>181</v>
      </c>
      <c r="B46" s="1448"/>
      <c r="C46" s="1448"/>
      <c r="D46" s="1448"/>
      <c r="E46" s="1448"/>
      <c r="F46" s="1448"/>
      <c r="G46" s="1448"/>
      <c r="H46" s="1448"/>
      <c r="I46" s="1448"/>
      <c r="J46" s="1448"/>
      <c r="K46" s="1448"/>
      <c r="L46" s="1448"/>
      <c r="M46" s="1448"/>
      <c r="N46" s="1448"/>
      <c r="O46" s="1448"/>
    </row>
    <row r="49" s="1352" customFormat="1" hidden="1" x14ac:dyDescent="0.25"/>
    <row r="50" s="1352" customFormat="1" hidden="1" x14ac:dyDescent="0.25"/>
    <row r="51" s="1352" customFormat="1" hidden="1" x14ac:dyDescent="0.25"/>
    <row r="52" s="1352" customFormat="1" hidden="1" x14ac:dyDescent="0.25"/>
  </sheetData>
  <sheetProtection algorithmName="SHA-512" hashValue="+F332zoO1n7Y3Zvh8SvSYJfu33Xbkbrt1MqCExLNoZ9/ZqXm+QoJ2Zb4sZPkcdpGZJYS1sr5FwQT7JYUAoledA==" saltValue="pARguHB/Hiq87kOgaikizA==" spinCount="100000" sheet="1" objects="1" scenarios="1"/>
  <mergeCells count="98">
    <mergeCell ref="A33:O33"/>
    <mergeCell ref="A41:O41"/>
    <mergeCell ref="A39:O39"/>
    <mergeCell ref="A46:O46"/>
    <mergeCell ref="A23:E23"/>
    <mergeCell ref="F23:J23"/>
    <mergeCell ref="K23:O23"/>
    <mergeCell ref="F25:J25"/>
    <mergeCell ref="K25:O25"/>
    <mergeCell ref="A24:E24"/>
    <mergeCell ref="F24:J24"/>
    <mergeCell ref="A45:O45"/>
    <mergeCell ref="A44:O44"/>
    <mergeCell ref="A43:O43"/>
    <mergeCell ref="A31:E31"/>
    <mergeCell ref="K31:O31"/>
    <mergeCell ref="A19:E19"/>
    <mergeCell ref="F19:J19"/>
    <mergeCell ref="K19:O19"/>
    <mergeCell ref="A9:C9"/>
    <mergeCell ref="D9:F9"/>
    <mergeCell ref="G9:I9"/>
    <mergeCell ref="J9:L9"/>
    <mergeCell ref="M9:O9"/>
    <mergeCell ref="A10:C10"/>
    <mergeCell ref="D10:F10"/>
    <mergeCell ref="D6:F6"/>
    <mergeCell ref="M8:O8"/>
    <mergeCell ref="D8:F8"/>
    <mergeCell ref="G8:I8"/>
    <mergeCell ref="J8:L8"/>
    <mergeCell ref="G10:I10"/>
    <mergeCell ref="J10:L10"/>
    <mergeCell ref="M10:O10"/>
    <mergeCell ref="A13:O13"/>
    <mergeCell ref="F14:J14"/>
    <mergeCell ref="K14:O14"/>
    <mergeCell ref="N2:O2"/>
    <mergeCell ref="A2:M2"/>
    <mergeCell ref="A4:O4"/>
    <mergeCell ref="A18:E18"/>
    <mergeCell ref="F18:J18"/>
    <mergeCell ref="K18:O18"/>
    <mergeCell ref="G6:I6"/>
    <mergeCell ref="J6:L6"/>
    <mergeCell ref="M6:O6"/>
    <mergeCell ref="D7:F7"/>
    <mergeCell ref="G7:I7"/>
    <mergeCell ref="J7:L7"/>
    <mergeCell ref="A8:C8"/>
    <mergeCell ref="A6:C6"/>
    <mergeCell ref="A7:C7"/>
    <mergeCell ref="M7:O7"/>
    <mergeCell ref="A1:O1"/>
    <mergeCell ref="A3:O3"/>
    <mergeCell ref="A12:O12"/>
    <mergeCell ref="A35:O35"/>
    <mergeCell ref="A17:E17"/>
    <mergeCell ref="A16:E16"/>
    <mergeCell ref="A15:E15"/>
    <mergeCell ref="F31:J31"/>
    <mergeCell ref="F17:J17"/>
    <mergeCell ref="F16:J16"/>
    <mergeCell ref="F15:J15"/>
    <mergeCell ref="K15:O15"/>
    <mergeCell ref="F28:J28"/>
    <mergeCell ref="A30:E30"/>
    <mergeCell ref="A29:E29"/>
    <mergeCell ref="A14:E14"/>
    <mergeCell ref="K16:O16"/>
    <mergeCell ref="K17:O17"/>
    <mergeCell ref="A38:O38"/>
    <mergeCell ref="K30:O30"/>
    <mergeCell ref="A37:O37"/>
    <mergeCell ref="A36:O36"/>
    <mergeCell ref="A32:O32"/>
    <mergeCell ref="K20:O20"/>
    <mergeCell ref="A20:E20"/>
    <mergeCell ref="F20:J20"/>
    <mergeCell ref="K24:O24"/>
    <mergeCell ref="A21:E21"/>
    <mergeCell ref="F21:J21"/>
    <mergeCell ref="K21:O21"/>
    <mergeCell ref="A22:E22"/>
    <mergeCell ref="F22:J22"/>
    <mergeCell ref="K22:O22"/>
    <mergeCell ref="A27:E27"/>
    <mergeCell ref="F27:J27"/>
    <mergeCell ref="K27:O27"/>
    <mergeCell ref="A25:E25"/>
    <mergeCell ref="A28:E28"/>
    <mergeCell ref="K29:O29"/>
    <mergeCell ref="F30:J30"/>
    <mergeCell ref="F29:J29"/>
    <mergeCell ref="A26:E26"/>
    <mergeCell ref="F26:J26"/>
    <mergeCell ref="K26:O26"/>
    <mergeCell ref="K28:O28"/>
  </mergeCells>
  <phoneticPr fontId="3" type="noConversion"/>
  <hyperlinks>
    <hyperlink ref="A45:O45" location="'Climate accounts'!A1" display="Se beregninger af bankens indirekte og direkte CO2e-udledning" xr:uid="{00000000-0004-0000-0400-000000000000}"/>
    <hyperlink ref="A46:O46" location="'Customers'!A1" display="Se nøgletal for koncernens kunder" xr:uid="{00000000-0004-0000-0400-000001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990A5"/>
  </sheetPr>
  <dimension ref="A1:L51"/>
  <sheetViews>
    <sheetView showGridLines="0" zoomScaleNormal="100" workbookViewId="0">
      <selection activeCell="A2" sqref="A2:E2"/>
    </sheetView>
  </sheetViews>
  <sheetFormatPr defaultColWidth="0" defaultRowHeight="15" zeroHeight="1" x14ac:dyDescent="0.25"/>
  <cols>
    <col min="1" max="1" width="45.5703125" customWidth="1"/>
    <col min="2" max="2" width="15.42578125" customWidth="1"/>
    <col min="3" max="3" width="16" customWidth="1"/>
    <col min="4" max="4" width="15.42578125" customWidth="1"/>
    <col min="5" max="5" width="15.5703125" customWidth="1"/>
    <col min="6" max="6" width="11.7109375" hidden="1" customWidth="1"/>
    <col min="7" max="7" width="12.7109375" hidden="1" customWidth="1"/>
    <col min="8" max="8" width="13.28515625" hidden="1" customWidth="1"/>
    <col min="9" max="9" width="13.85546875" hidden="1" customWidth="1"/>
    <col min="10" max="11" width="12.42578125" hidden="1" customWidth="1"/>
    <col min="12" max="12" width="11.42578125" hidden="1" customWidth="1"/>
    <col min="13" max="16384" width="9.140625" hidden="1"/>
  </cols>
  <sheetData>
    <row r="1" spans="1:12" ht="37.5" customHeight="1" x14ac:dyDescent="0.25">
      <c r="A1" s="1458" t="s">
        <v>182</v>
      </c>
      <c r="B1" s="1458"/>
      <c r="C1" s="1458"/>
      <c r="D1" s="1458"/>
      <c r="E1" s="1459"/>
      <c r="F1" s="100"/>
      <c r="G1" s="100"/>
      <c r="H1" s="100"/>
      <c r="I1" s="100"/>
      <c r="J1" s="100"/>
      <c r="K1" s="100"/>
      <c r="L1" s="100"/>
    </row>
    <row r="2" spans="1:12" ht="163.5" customHeight="1" x14ac:dyDescent="0.25">
      <c r="A2" s="1363" t="s">
        <v>183</v>
      </c>
      <c r="B2" s="1363"/>
      <c r="C2" s="1363"/>
      <c r="D2" s="1363"/>
      <c r="E2" s="1457"/>
      <c r="F2" s="98"/>
      <c r="G2" s="98"/>
      <c r="H2" s="98"/>
      <c r="I2" s="98"/>
      <c r="J2" s="98"/>
      <c r="K2" s="98"/>
      <c r="L2" s="98"/>
    </row>
    <row r="3" spans="1:12" ht="36.75" customHeight="1" x14ac:dyDescent="0.25">
      <c r="A3" s="403" t="s">
        <v>2512</v>
      </c>
      <c r="B3" s="1462" t="s">
        <v>184</v>
      </c>
      <c r="C3" s="1460"/>
      <c r="D3" s="1460" t="s">
        <v>185</v>
      </c>
      <c r="E3" s="1461"/>
    </row>
    <row r="4" spans="1:12" ht="31.5" customHeight="1" x14ac:dyDescent="0.25">
      <c r="A4" s="404"/>
      <c r="B4" s="405" t="s">
        <v>186</v>
      </c>
      <c r="C4" s="406" t="s">
        <v>187</v>
      </c>
      <c r="D4" s="405" t="s">
        <v>2513</v>
      </c>
      <c r="E4" s="407" t="s">
        <v>2514</v>
      </c>
    </row>
    <row r="5" spans="1:12" ht="33" customHeight="1" x14ac:dyDescent="0.25">
      <c r="A5" s="408" t="s">
        <v>188</v>
      </c>
      <c r="B5" s="431">
        <f>B14+B23+B32</f>
        <v>20196.14416671413</v>
      </c>
      <c r="C5" s="427">
        <f>C14+C23+C32</f>
        <v>72389.155833285884</v>
      </c>
      <c r="D5" s="426">
        <v>0.217</v>
      </c>
      <c r="E5" s="424">
        <v>0.56499999999999995</v>
      </c>
      <c r="G5" s="401"/>
    </row>
    <row r="6" spans="1:12" ht="27.75" customHeight="1" x14ac:dyDescent="0.25">
      <c r="A6" s="409" t="s">
        <v>189</v>
      </c>
      <c r="B6" s="691"/>
      <c r="C6" s="428">
        <f>C15+C24+C33</f>
        <v>28993.129868380001</v>
      </c>
      <c r="D6" s="690"/>
      <c r="E6" s="687"/>
    </row>
    <row r="7" spans="1:12" ht="29.25" customHeight="1" x14ac:dyDescent="0.25">
      <c r="A7" s="411" t="s">
        <v>190</v>
      </c>
      <c r="B7" s="410">
        <v>0</v>
      </c>
      <c r="C7" s="428">
        <f>C16+C25+C34</f>
        <v>1814.1738981000001</v>
      </c>
      <c r="D7" s="412">
        <v>0</v>
      </c>
      <c r="E7" s="424">
        <v>0.02</v>
      </c>
    </row>
    <row r="8" spans="1:12" ht="30" customHeight="1" x14ac:dyDescent="0.25">
      <c r="A8" s="413" t="s">
        <v>191</v>
      </c>
      <c r="B8" s="414"/>
      <c r="C8" s="428">
        <f>C17+C26+C35</f>
        <v>20483.03506740884</v>
      </c>
      <c r="D8" s="415"/>
      <c r="E8" s="687"/>
    </row>
    <row r="9" spans="1:12" ht="30" customHeight="1" x14ac:dyDescent="0.25">
      <c r="A9" s="413" t="s">
        <v>192</v>
      </c>
      <c r="B9" s="416"/>
      <c r="C9" s="429">
        <f>C18+C27+C36</f>
        <v>276.46237796000003</v>
      </c>
      <c r="D9" s="417"/>
      <c r="E9" s="425">
        <v>3.0000000000000001E-3</v>
      </c>
    </row>
    <row r="10" spans="1:12" ht="31.5" customHeight="1" x14ac:dyDescent="0.25">
      <c r="A10" s="418" t="s">
        <v>193</v>
      </c>
      <c r="B10" s="419"/>
      <c r="C10" s="430">
        <f>C19+C28+C37</f>
        <v>7332.15633265</v>
      </c>
      <c r="D10" s="420"/>
      <c r="E10" s="421"/>
    </row>
    <row r="11" spans="1:12" x14ac:dyDescent="0.25">
      <c r="A11" s="99"/>
      <c r="B11" s="99"/>
      <c r="C11" s="99"/>
      <c r="D11" s="99"/>
      <c r="E11" s="99"/>
      <c r="F11" s="98"/>
      <c r="G11" s="98"/>
      <c r="H11" s="98"/>
      <c r="I11" s="98"/>
      <c r="J11" s="98"/>
      <c r="K11" s="98"/>
      <c r="L11" s="98"/>
    </row>
    <row r="12" spans="1:12" ht="36.75" customHeight="1" x14ac:dyDescent="0.25">
      <c r="A12" s="403" t="s">
        <v>194</v>
      </c>
      <c r="B12" s="1462" t="s">
        <v>2515</v>
      </c>
      <c r="C12" s="1460"/>
      <c r="D12" s="1460" t="s">
        <v>2516</v>
      </c>
      <c r="E12" s="1461"/>
    </row>
    <row r="13" spans="1:12" ht="31.5" customHeight="1" x14ac:dyDescent="0.25">
      <c r="A13" s="404"/>
      <c r="B13" s="405" t="s">
        <v>2517</v>
      </c>
      <c r="C13" s="406" t="s">
        <v>2518</v>
      </c>
      <c r="D13" s="405" t="s">
        <v>2519</v>
      </c>
      <c r="E13" s="407" t="s">
        <v>2520</v>
      </c>
    </row>
    <row r="14" spans="1:12" ht="33" customHeight="1" x14ac:dyDescent="0.25">
      <c r="A14" s="408" t="s">
        <v>2521</v>
      </c>
      <c r="B14" s="431">
        <v>13299.0449104899</v>
      </c>
      <c r="C14" s="427">
        <v>38060.955089510098</v>
      </c>
      <c r="D14" s="426">
        <v>0.25893779031328001</v>
      </c>
      <c r="E14" s="424">
        <v>0.49</v>
      </c>
      <c r="G14" s="401"/>
    </row>
    <row r="15" spans="1:12" ht="27.75" customHeight="1" x14ac:dyDescent="0.25">
      <c r="A15" s="409" t="s">
        <v>2522</v>
      </c>
      <c r="B15" s="691"/>
      <c r="C15" s="428">
        <v>19453.946778680001</v>
      </c>
      <c r="D15" s="690"/>
      <c r="E15" s="688"/>
    </row>
    <row r="16" spans="1:12" ht="29.25" customHeight="1" x14ac:dyDescent="0.25">
      <c r="A16" s="411" t="s">
        <v>2523</v>
      </c>
      <c r="B16" s="410">
        <v>0</v>
      </c>
      <c r="C16" s="428">
        <v>1645.31861802</v>
      </c>
      <c r="D16" s="412">
        <v>0</v>
      </c>
      <c r="E16" s="685">
        <v>3.2035019821260002E-2</v>
      </c>
    </row>
    <row r="17" spans="1:7" ht="30" customHeight="1" x14ac:dyDescent="0.25">
      <c r="A17" s="413" t="s">
        <v>2524</v>
      </c>
      <c r="B17" s="414"/>
      <c r="C17" s="428">
        <v>12897.77719035</v>
      </c>
      <c r="D17" s="415"/>
      <c r="E17" s="688"/>
    </row>
    <row r="18" spans="1:7" ht="30" customHeight="1" x14ac:dyDescent="0.25">
      <c r="A18" s="413" t="s">
        <v>2525</v>
      </c>
      <c r="B18" s="416"/>
      <c r="C18" s="429">
        <v>270.84345042000001</v>
      </c>
      <c r="D18" s="417"/>
      <c r="E18" s="686">
        <v>5.2734316670600004E-3</v>
      </c>
    </row>
    <row r="19" spans="1:7" ht="31.5" customHeight="1" x14ac:dyDescent="0.25">
      <c r="A19" s="418" t="s">
        <v>2526</v>
      </c>
      <c r="B19" s="419"/>
      <c r="C19" s="430">
        <v>7332.15633265</v>
      </c>
      <c r="D19" s="420"/>
      <c r="E19" s="421"/>
    </row>
    <row r="20" spans="1:7" ht="18.75" customHeight="1" x14ac:dyDescent="0.25">
      <c r="A20" s="50"/>
      <c r="B20" s="400"/>
      <c r="C20" s="183"/>
      <c r="D20" s="124"/>
    </row>
    <row r="21" spans="1:7" ht="31.5" customHeight="1" x14ac:dyDescent="0.25">
      <c r="A21" s="403" t="s">
        <v>195</v>
      </c>
      <c r="B21" s="1462" t="s">
        <v>2527</v>
      </c>
      <c r="C21" s="1460"/>
      <c r="D21" s="1460" t="s">
        <v>2528</v>
      </c>
      <c r="E21" s="1461"/>
    </row>
    <row r="22" spans="1:7" ht="31.5" customHeight="1" x14ac:dyDescent="0.25">
      <c r="A22" s="404"/>
      <c r="B22" s="405" t="s">
        <v>2529</v>
      </c>
      <c r="C22" s="406" t="s">
        <v>2530</v>
      </c>
      <c r="D22" s="405" t="s">
        <v>2531</v>
      </c>
      <c r="E22" s="407" t="s">
        <v>2532</v>
      </c>
    </row>
    <row r="23" spans="1:7" ht="26.25" customHeight="1" x14ac:dyDescent="0.25">
      <c r="A23" s="408" t="s">
        <v>2533</v>
      </c>
      <c r="B23" s="431">
        <v>4493.0164067242204</v>
      </c>
      <c r="C23" s="427">
        <v>3432.2835932757798</v>
      </c>
      <c r="D23" s="426">
        <v>0.56692067262113</v>
      </c>
      <c r="E23" s="424">
        <v>1E-3</v>
      </c>
      <c r="G23" s="402"/>
    </row>
    <row r="24" spans="1:7" ht="28.5" customHeight="1" x14ac:dyDescent="0.25">
      <c r="A24" s="409" t="s">
        <v>2534</v>
      </c>
      <c r="B24" s="691"/>
      <c r="C24" s="274">
        <v>0</v>
      </c>
      <c r="D24" s="690"/>
      <c r="E24" s="689"/>
    </row>
    <row r="25" spans="1:7" ht="31.5" customHeight="1" x14ac:dyDescent="0.25">
      <c r="A25" s="411" t="s">
        <v>2535</v>
      </c>
      <c r="B25" s="422">
        <v>0</v>
      </c>
      <c r="C25" s="428">
        <v>0</v>
      </c>
      <c r="D25" s="412">
        <v>0</v>
      </c>
      <c r="E25" s="424">
        <v>0</v>
      </c>
    </row>
    <row r="26" spans="1:7" ht="30" customHeight="1" x14ac:dyDescent="0.25">
      <c r="A26" s="413" t="s">
        <v>2536</v>
      </c>
      <c r="B26" s="414"/>
      <c r="C26" s="428">
        <v>3422.8438600488498</v>
      </c>
      <c r="D26" s="415"/>
      <c r="E26" s="688"/>
    </row>
    <row r="27" spans="1:7" ht="33" customHeight="1" x14ac:dyDescent="0.25">
      <c r="A27" s="413" t="s">
        <v>2537</v>
      </c>
      <c r="B27" s="414"/>
      <c r="C27" s="274">
        <v>0</v>
      </c>
      <c r="D27" s="415"/>
      <c r="E27" s="432">
        <v>0</v>
      </c>
    </row>
    <row r="28" spans="1:7" ht="33" customHeight="1" x14ac:dyDescent="0.25">
      <c r="A28" s="418" t="s">
        <v>2538</v>
      </c>
      <c r="B28" s="419"/>
      <c r="C28" s="423">
        <v>0</v>
      </c>
      <c r="D28" s="420"/>
      <c r="E28" s="421"/>
    </row>
    <row r="29" spans="1:7" ht="16.5" customHeight="1" x14ac:dyDescent="0.25">
      <c r="A29" s="2"/>
      <c r="B29" s="2"/>
      <c r="C29" s="2"/>
    </row>
    <row r="30" spans="1:7" ht="16.5" customHeight="1" x14ac:dyDescent="0.25">
      <c r="A30" s="403" t="s">
        <v>2539</v>
      </c>
      <c r="B30" s="1462" t="s">
        <v>2540</v>
      </c>
      <c r="C30" s="1460"/>
      <c r="D30" s="1460" t="s">
        <v>2541</v>
      </c>
      <c r="E30" s="1461"/>
    </row>
    <row r="31" spans="1:7" ht="24" x14ac:dyDescent="0.25">
      <c r="A31" s="404"/>
      <c r="B31" s="405" t="s">
        <v>2542</v>
      </c>
      <c r="C31" s="406" t="s">
        <v>2543</v>
      </c>
      <c r="D31" s="405" t="s">
        <v>2544</v>
      </c>
      <c r="E31" s="407" t="s">
        <v>2545</v>
      </c>
    </row>
    <row r="32" spans="1:7" ht="16.5" customHeight="1" x14ac:dyDescent="0.25">
      <c r="A32" s="408" t="s">
        <v>2546</v>
      </c>
      <c r="B32" s="431">
        <v>2404.0828495000101</v>
      </c>
      <c r="C32" s="427">
        <v>30895.917150500001</v>
      </c>
      <c r="D32" s="426">
        <v>7.219468016517E-2</v>
      </c>
      <c r="E32" s="424">
        <v>0.80280790190660667</v>
      </c>
    </row>
    <row r="33" spans="1:12" ht="16.5" customHeight="1" x14ac:dyDescent="0.25">
      <c r="A33" s="409" t="s">
        <v>2547</v>
      </c>
      <c r="B33" s="691"/>
      <c r="C33" s="428">
        <v>9539.1830897</v>
      </c>
      <c r="D33" s="690"/>
      <c r="E33" s="688"/>
    </row>
    <row r="34" spans="1:12" ht="16.5" customHeight="1" x14ac:dyDescent="0.25">
      <c r="A34" s="411" t="s">
        <v>2548</v>
      </c>
      <c r="B34" s="410">
        <v>0</v>
      </c>
      <c r="C34" s="428">
        <v>168.85528008</v>
      </c>
      <c r="D34" s="412">
        <v>0</v>
      </c>
      <c r="E34" s="685">
        <v>5.0194791938200003E-3</v>
      </c>
    </row>
    <row r="35" spans="1:12" ht="16.5" customHeight="1" x14ac:dyDescent="0.25">
      <c r="A35" s="413" t="s">
        <v>2549</v>
      </c>
      <c r="B35" s="414"/>
      <c r="C35" s="428">
        <v>4162.4140170099899</v>
      </c>
      <c r="D35" s="415"/>
      <c r="E35" s="688"/>
    </row>
    <row r="36" spans="1:12" ht="16.5" customHeight="1" x14ac:dyDescent="0.25">
      <c r="A36" s="413" t="s">
        <v>2550</v>
      </c>
      <c r="B36" s="416"/>
      <c r="C36" s="429">
        <v>5.6189275400000103</v>
      </c>
      <c r="D36" s="417"/>
      <c r="E36" s="425"/>
    </row>
    <row r="37" spans="1:12" ht="24" x14ac:dyDescent="0.25">
      <c r="A37" s="418" t="s">
        <v>2551</v>
      </c>
      <c r="B37" s="419"/>
      <c r="C37" s="430">
        <v>0</v>
      </c>
      <c r="D37" s="420"/>
      <c r="E37" s="421"/>
    </row>
    <row r="38" spans="1:12" ht="16.5" customHeight="1" x14ac:dyDescent="0.25">
      <c r="A38" s="2"/>
      <c r="B38" s="2"/>
      <c r="C38" s="2"/>
    </row>
    <row r="39" spans="1:12" ht="36" customHeight="1" x14ac:dyDescent="0.25">
      <c r="A39" s="1465" t="s">
        <v>196</v>
      </c>
      <c r="B39" s="1465"/>
      <c r="C39" s="1465"/>
      <c r="D39" s="1465"/>
      <c r="E39" s="1465"/>
    </row>
    <row r="40" spans="1:12" ht="109.5" customHeight="1" x14ac:dyDescent="0.25">
      <c r="A40" s="1455" t="s">
        <v>197</v>
      </c>
      <c r="B40" s="1466" t="s">
        <v>198</v>
      </c>
      <c r="C40" s="1363"/>
      <c r="D40" s="1363"/>
      <c r="E40" s="1363"/>
      <c r="I40" s="99"/>
      <c r="J40" s="99"/>
      <c r="K40" s="99"/>
      <c r="L40" s="99"/>
    </row>
    <row r="41" spans="1:12" ht="188.25" customHeight="1" x14ac:dyDescent="0.25">
      <c r="A41" s="1455"/>
      <c r="B41" s="1363"/>
      <c r="C41" s="1363"/>
      <c r="D41" s="1363"/>
      <c r="E41" s="1363"/>
      <c r="I41" s="99"/>
      <c r="J41" s="99"/>
      <c r="K41" s="99"/>
      <c r="L41" s="99"/>
    </row>
    <row r="42" spans="1:12" ht="283.5" customHeight="1" x14ac:dyDescent="0.25">
      <c r="A42" s="1455"/>
      <c r="B42" s="1363"/>
      <c r="C42" s="1363"/>
      <c r="D42" s="1363"/>
      <c r="E42" s="1363"/>
      <c r="I42" s="99"/>
      <c r="J42" s="99"/>
      <c r="K42" s="99"/>
      <c r="L42" s="99"/>
    </row>
    <row r="43" spans="1:12" ht="101.25" customHeight="1" x14ac:dyDescent="0.25">
      <c r="A43" s="277" t="s">
        <v>199</v>
      </c>
      <c r="B43" s="1463" t="s">
        <v>200</v>
      </c>
      <c r="C43" s="1464"/>
      <c r="D43" s="1464"/>
      <c r="E43" s="1464"/>
    </row>
    <row r="44" spans="1:12" ht="91.5" customHeight="1" x14ac:dyDescent="0.25">
      <c r="A44" s="1455" t="s">
        <v>201</v>
      </c>
      <c r="B44" s="1363" t="s">
        <v>202</v>
      </c>
      <c r="C44" s="1363"/>
      <c r="D44" s="1363"/>
      <c r="E44" s="1363"/>
    </row>
    <row r="45" spans="1:12" ht="178.5" customHeight="1" x14ac:dyDescent="0.25">
      <c r="A45" s="1455"/>
      <c r="B45" s="1363"/>
      <c r="C45" s="1363"/>
      <c r="D45" s="1363"/>
      <c r="E45" s="1363"/>
    </row>
    <row r="46" spans="1:12" ht="274.5" customHeight="1" x14ac:dyDescent="0.25">
      <c r="A46" s="277" t="s">
        <v>203</v>
      </c>
      <c r="B46" s="1360" t="s">
        <v>204</v>
      </c>
      <c r="C46" s="1456"/>
      <c r="D46" s="1456"/>
      <c r="E46" s="1456"/>
    </row>
    <row r="47" spans="1:12" ht="161.25" customHeight="1" x14ac:dyDescent="0.25">
      <c r="A47" s="1455" t="s">
        <v>205</v>
      </c>
      <c r="B47" s="1363" t="s">
        <v>206</v>
      </c>
      <c r="C47" s="1363"/>
      <c r="D47" s="1363"/>
      <c r="E47" s="1363"/>
      <c r="I47" t="s">
        <v>207</v>
      </c>
    </row>
    <row r="48" spans="1:12" ht="25.5" customHeight="1" x14ac:dyDescent="0.25">
      <c r="A48" s="1455"/>
      <c r="B48" s="1363"/>
      <c r="C48" s="1363"/>
      <c r="D48" s="1363"/>
      <c r="E48" s="1363"/>
    </row>
    <row r="49" x14ac:dyDescent="0.25"/>
    <row r="50" x14ac:dyDescent="0.25"/>
    <row r="51" x14ac:dyDescent="0.25"/>
  </sheetData>
  <sheetProtection algorithmName="SHA-512" hashValue="hOlRH0QA0KIVxJTcN9HpO/y1CAUU5opnQJZIx3HGQsxW5UgjqROiyMoUgcVaMGlHmQCOnqtf2V3j/1vOLT1v5w==" saltValue="lCASiSYeJ/oldZhVJauf2g==" spinCount="100000" sheet="1" objects="1" scenarios="1"/>
  <mergeCells count="19">
    <mergeCell ref="A2:E2"/>
    <mergeCell ref="A1:E1"/>
    <mergeCell ref="D12:E12"/>
    <mergeCell ref="B12:C12"/>
    <mergeCell ref="B43:E43"/>
    <mergeCell ref="A39:E39"/>
    <mergeCell ref="A40:A42"/>
    <mergeCell ref="B40:E42"/>
    <mergeCell ref="B21:C21"/>
    <mergeCell ref="D21:E21"/>
    <mergeCell ref="B30:C30"/>
    <mergeCell ref="B3:C3"/>
    <mergeCell ref="D3:E3"/>
    <mergeCell ref="D30:E30"/>
    <mergeCell ref="A47:A48"/>
    <mergeCell ref="B47:E48"/>
    <mergeCell ref="B46:E46"/>
    <mergeCell ref="A44:A45"/>
    <mergeCell ref="B44:E4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990A5"/>
  </sheetPr>
  <dimension ref="A1:P21"/>
  <sheetViews>
    <sheetView showGridLines="0" zoomScaleNormal="100" workbookViewId="0">
      <selection activeCell="C21" sqref="C21"/>
    </sheetView>
  </sheetViews>
  <sheetFormatPr defaultColWidth="0" defaultRowHeight="15" zeroHeight="1" x14ac:dyDescent="0.25"/>
  <cols>
    <col min="1" max="1" width="55.5703125" style="1" customWidth="1"/>
    <col min="2" max="3" width="14" style="1" customWidth="1"/>
    <col min="4" max="4" width="12.7109375" style="1" customWidth="1"/>
    <col min="5" max="5" width="13.5703125" style="1" customWidth="1"/>
    <col min="6" max="6" width="6.42578125" style="1" hidden="1" customWidth="1"/>
    <col min="7" max="7" width="12" style="1" hidden="1" customWidth="1"/>
    <col min="8" max="8" width="15.42578125" style="1" hidden="1" customWidth="1"/>
    <col min="9" max="11" width="9.140625" style="1" hidden="1" customWidth="1"/>
    <col min="12" max="12" width="22.42578125" style="1" hidden="1" customWidth="1"/>
    <col min="13" max="13" width="11" style="1" hidden="1" customWidth="1"/>
    <col min="14" max="14" width="10.42578125" style="1" hidden="1" customWidth="1"/>
    <col min="15" max="15" width="10.5703125" style="1" hidden="1" customWidth="1"/>
    <col min="16" max="16" width="7.42578125" style="1" hidden="1" customWidth="1"/>
    <col min="17" max="16384" width="9.140625" style="1" hidden="1"/>
  </cols>
  <sheetData>
    <row r="1" spans="1:12" ht="37.5" customHeight="1" x14ac:dyDescent="0.25">
      <c r="A1" s="1467" t="s">
        <v>2552</v>
      </c>
      <c r="B1" s="1467"/>
      <c r="C1" s="1467"/>
      <c r="D1" s="1467"/>
      <c r="E1" s="1467"/>
      <c r="G1"/>
    </row>
    <row r="2" spans="1:12" x14ac:dyDescent="0.25">
      <c r="A2" s="292" t="s">
        <v>2553</v>
      </c>
      <c r="B2" s="295" t="s">
        <v>2554</v>
      </c>
      <c r="C2" s="299">
        <v>2022</v>
      </c>
      <c r="D2" s="299">
        <v>2021</v>
      </c>
      <c r="E2" s="299">
        <v>2020</v>
      </c>
      <c r="H2" s="124"/>
      <c r="I2" s="124"/>
      <c r="J2" s="124"/>
    </row>
    <row r="3" spans="1:12" ht="29.25" customHeight="1" x14ac:dyDescent="0.25">
      <c r="A3" s="279" t="s">
        <v>2555</v>
      </c>
      <c r="B3" s="296" t="s">
        <v>2608</v>
      </c>
      <c r="C3" s="684">
        <v>13.4</v>
      </c>
      <c r="D3" s="684">
        <v>12.7</v>
      </c>
      <c r="E3" s="303">
        <v>12.7</v>
      </c>
      <c r="G3"/>
      <c r="H3"/>
      <c r="I3"/>
      <c r="J3"/>
      <c r="K3"/>
      <c r="L3"/>
    </row>
    <row r="4" spans="1:12" ht="22.5" customHeight="1" x14ac:dyDescent="0.25">
      <c r="A4" s="266" t="s">
        <v>208</v>
      </c>
      <c r="B4" s="269" t="s">
        <v>2556</v>
      </c>
      <c r="C4" s="275">
        <v>421</v>
      </c>
      <c r="D4" s="275">
        <v>357</v>
      </c>
      <c r="E4" s="304">
        <v>537</v>
      </c>
      <c r="G4" s="4"/>
    </row>
    <row r="5" spans="1:12" ht="25.5" customHeight="1" x14ac:dyDescent="0.25">
      <c r="A5" s="175" t="s">
        <v>2621</v>
      </c>
      <c r="B5" s="270" t="s">
        <v>2609</v>
      </c>
      <c r="C5" s="271">
        <v>34.9</v>
      </c>
      <c r="D5" s="271">
        <v>26.3</v>
      </c>
      <c r="E5" s="305">
        <v>20</v>
      </c>
      <c r="G5" s="125"/>
    </row>
    <row r="6" spans="1:12" ht="20.25" customHeight="1" x14ac:dyDescent="0.25">
      <c r="A6" s="266" t="s">
        <v>209</v>
      </c>
      <c r="B6" s="269" t="s">
        <v>2557</v>
      </c>
      <c r="C6" s="378">
        <v>32.700000000000003</v>
      </c>
      <c r="D6" s="378">
        <v>42</v>
      </c>
      <c r="E6" s="379">
        <v>177</v>
      </c>
      <c r="G6" s="4"/>
    </row>
    <row r="7" spans="1:12" ht="24" customHeight="1" x14ac:dyDescent="0.25">
      <c r="A7" s="175" t="s">
        <v>210</v>
      </c>
      <c r="B7" s="270" t="s">
        <v>2558</v>
      </c>
      <c r="C7" s="271">
        <v>67</v>
      </c>
      <c r="D7" s="271">
        <v>37</v>
      </c>
      <c r="E7" s="305">
        <v>85</v>
      </c>
      <c r="G7" s="4"/>
    </row>
    <row r="8" spans="1:12" ht="24" customHeight="1" x14ac:dyDescent="0.25">
      <c r="A8" s="266" t="s">
        <v>2559</v>
      </c>
      <c r="B8" s="269" t="s">
        <v>2609</v>
      </c>
      <c r="C8" s="275">
        <v>9.6</v>
      </c>
      <c r="D8" s="275">
        <v>5.6</v>
      </c>
      <c r="E8" s="304">
        <v>4</v>
      </c>
      <c r="G8" s="4"/>
    </row>
    <row r="9" spans="1:12" ht="24" customHeight="1" x14ac:dyDescent="0.25">
      <c r="A9" s="175" t="s">
        <v>211</v>
      </c>
      <c r="B9" s="270" t="s">
        <v>2560</v>
      </c>
      <c r="C9" s="369">
        <v>71.400000000000006</v>
      </c>
      <c r="D9" s="369">
        <v>40</v>
      </c>
      <c r="E9" s="380">
        <v>-21</v>
      </c>
      <c r="G9" s="4"/>
    </row>
    <row r="10" spans="1:12" ht="23.25" customHeight="1" x14ac:dyDescent="0.25">
      <c r="A10" s="290" t="s">
        <v>212</v>
      </c>
      <c r="B10" s="257" t="s">
        <v>2561</v>
      </c>
      <c r="C10" s="238">
        <v>4</v>
      </c>
      <c r="D10" s="238">
        <v>12</v>
      </c>
      <c r="E10" s="238">
        <v>12</v>
      </c>
      <c r="F10" s="8"/>
    </row>
    <row r="11" spans="1:12" ht="27" customHeight="1" x14ac:dyDescent="0.25">
      <c r="A11" s="175" t="s">
        <v>2562</v>
      </c>
      <c r="B11" s="270" t="s">
        <v>2609</v>
      </c>
      <c r="C11" s="271">
        <v>12.8</v>
      </c>
      <c r="D11" s="271">
        <v>15.3</v>
      </c>
      <c r="E11" s="306">
        <v>13.8</v>
      </c>
    </row>
    <row r="12" spans="1:12" ht="27" customHeight="1" x14ac:dyDescent="0.25">
      <c r="A12" s="266" t="s">
        <v>213</v>
      </c>
      <c r="B12" s="269" t="s">
        <v>2563</v>
      </c>
      <c r="C12" s="378">
        <v>-16.3</v>
      </c>
      <c r="D12" s="378">
        <v>11</v>
      </c>
      <c r="E12" s="379">
        <v>-16</v>
      </c>
      <c r="G12" s="125"/>
    </row>
    <row r="13" spans="1:12" ht="25.5" customHeight="1" x14ac:dyDescent="0.25">
      <c r="A13" s="50" t="s">
        <v>2564</v>
      </c>
      <c r="B13" s="256" t="s">
        <v>2609</v>
      </c>
      <c r="C13" s="381">
        <v>1331</v>
      </c>
      <c r="D13" s="381">
        <v>1135</v>
      </c>
      <c r="E13" s="381">
        <v>1204.0999999999999</v>
      </c>
    </row>
    <row r="14" spans="1:12" ht="28.5" customHeight="1" x14ac:dyDescent="0.25">
      <c r="A14" s="293" t="s">
        <v>2565</v>
      </c>
      <c r="B14" s="297" t="s">
        <v>2609</v>
      </c>
      <c r="C14" s="301">
        <v>25.6</v>
      </c>
      <c r="D14" s="301">
        <v>24.7</v>
      </c>
      <c r="E14" s="1018">
        <v>66</v>
      </c>
      <c r="G14" s="592"/>
    </row>
    <row r="15" spans="1:12" ht="29.25" customHeight="1" x14ac:dyDescent="0.25">
      <c r="A15" s="294" t="s">
        <v>2566</v>
      </c>
      <c r="B15" s="298" t="s">
        <v>2609</v>
      </c>
      <c r="C15" s="302">
        <v>81</v>
      </c>
      <c r="D15" s="302">
        <v>81</v>
      </c>
      <c r="E15" s="302">
        <v>78</v>
      </c>
      <c r="F15" s="8"/>
      <c r="G15" s="592"/>
    </row>
    <row r="16" spans="1:12" x14ac:dyDescent="0.25">
      <c r="A16" s="455" t="s">
        <v>2567</v>
      </c>
      <c r="B16" s="295" t="s">
        <v>2568</v>
      </c>
      <c r="C16" s="299">
        <v>2022</v>
      </c>
      <c r="D16" s="299">
        <v>2021</v>
      </c>
      <c r="E16" s="299">
        <v>2020</v>
      </c>
    </row>
    <row r="17" spans="1:16" ht="23.25" customHeight="1" x14ac:dyDescent="0.25">
      <c r="A17" s="443" t="s">
        <v>2569</v>
      </c>
      <c r="B17" s="296" t="s">
        <v>2608</v>
      </c>
      <c r="C17" s="300">
        <v>4.8499999999999996</v>
      </c>
      <c r="D17" s="300"/>
      <c r="E17" s="936"/>
      <c r="J17" s="680"/>
      <c r="L17" s="5"/>
      <c r="M17" s="6"/>
      <c r="N17" s="6"/>
      <c r="O17" s="7"/>
      <c r="P17" s="7"/>
    </row>
    <row r="18" spans="1:16" ht="23.25" customHeight="1" x14ac:dyDescent="0.25">
      <c r="A18" s="504" t="s">
        <v>2570</v>
      </c>
      <c r="B18" s="437" t="s">
        <v>2609</v>
      </c>
      <c r="C18" s="937">
        <v>58.2</v>
      </c>
      <c r="D18" s="938"/>
      <c r="E18" s="939"/>
      <c r="L18" s="5"/>
      <c r="M18" s="6"/>
      <c r="N18" s="6"/>
      <c r="O18" s="7"/>
      <c r="P18" s="7"/>
    </row>
    <row r="19" spans="1:16" x14ac:dyDescent="0.25"/>
    <row r="20" spans="1:16" x14ac:dyDescent="0.25">
      <c r="A20" s="1298" t="s">
        <v>808</v>
      </c>
      <c r="B20" s="27"/>
      <c r="C20" s="27"/>
      <c r="D20" s="27"/>
      <c r="E20" s="27"/>
    </row>
    <row r="21" spans="1:16" ht="36.75" x14ac:dyDescent="0.25">
      <c r="A21" s="1298" t="s">
        <v>2622</v>
      </c>
      <c r="B21" s="27"/>
      <c r="C21" s="27"/>
      <c r="D21" s="27"/>
      <c r="E21" s="27"/>
    </row>
  </sheetData>
  <sheetProtection algorithmName="SHA-512" hashValue="PrYazZRny/M8ra0S+vQCW852qvxHc2+DFBWDRMOVWTnqDErUrI+kkBKG75+rtZDF5oQrlPSy7pxD3iI7QM3tQg==" saltValue="VXIvOPR+fxWqV82z+l+low==" spinCount="100000" sheet="1" objects="1" scenarios="1"/>
  <mergeCells count="1">
    <mergeCell ref="A1:E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990A5"/>
  </sheetPr>
  <dimension ref="A1:M12"/>
  <sheetViews>
    <sheetView showGridLines="0" zoomScaleNormal="100" workbookViewId="0">
      <selection sqref="A1:F1"/>
    </sheetView>
  </sheetViews>
  <sheetFormatPr defaultColWidth="0" defaultRowHeight="15" zeroHeight="1" x14ac:dyDescent="0.25"/>
  <cols>
    <col min="1" max="1" width="46.7109375" style="1" customWidth="1"/>
    <col min="2" max="2" width="12" style="1" customWidth="1"/>
    <col min="3" max="4" width="12.28515625" style="645" customWidth="1"/>
    <col min="5" max="5" width="11.85546875" style="1" customWidth="1"/>
    <col min="6" max="6" width="13" style="1" customWidth="1"/>
    <col min="7" max="12" width="9.140625" style="1" hidden="1" customWidth="1"/>
    <col min="13" max="13" width="13.140625" style="1" hidden="1" customWidth="1"/>
    <col min="14" max="16384" width="9.140625" style="1" hidden="1"/>
  </cols>
  <sheetData>
    <row r="1" spans="1:13" ht="36.75" customHeight="1" x14ac:dyDescent="0.25">
      <c r="A1" s="1458" t="s">
        <v>2571</v>
      </c>
      <c r="B1" s="1458"/>
      <c r="C1" s="1458"/>
      <c r="D1" s="1458"/>
      <c r="E1" s="1458"/>
      <c r="F1" s="1458"/>
    </row>
    <row r="2" spans="1:13" x14ac:dyDescent="0.25">
      <c r="A2" s="1252" t="s">
        <v>2572</v>
      </c>
      <c r="B2" s="1261" t="s">
        <v>2573</v>
      </c>
      <c r="C2" s="1253" t="s">
        <v>215</v>
      </c>
      <c r="D2" s="1235">
        <v>2022</v>
      </c>
      <c r="E2" s="1254">
        <v>2021</v>
      </c>
      <c r="F2" s="1245">
        <v>2020</v>
      </c>
    </row>
    <row r="3" spans="1:13" ht="39.75" customHeight="1" x14ac:dyDescent="0.25">
      <c r="A3" s="1255" t="s">
        <v>216</v>
      </c>
      <c r="B3" s="501" t="s">
        <v>2609</v>
      </c>
      <c r="C3" s="1231"/>
      <c r="D3" s="644">
        <v>44.8</v>
      </c>
      <c r="E3" s="1240">
        <v>56.2</v>
      </c>
      <c r="F3" s="1246">
        <v>78.271882000000005</v>
      </c>
    </row>
    <row r="4" spans="1:13" ht="15" customHeight="1" x14ac:dyDescent="0.25">
      <c r="A4" s="1256" t="s">
        <v>2574</v>
      </c>
      <c r="B4" s="1262" t="s">
        <v>2575</v>
      </c>
      <c r="C4" s="1219" t="s">
        <v>2576</v>
      </c>
      <c r="D4" s="1236">
        <v>2022</v>
      </c>
      <c r="E4" s="1220">
        <v>2021</v>
      </c>
      <c r="F4" s="1247">
        <v>2020</v>
      </c>
    </row>
    <row r="5" spans="1:13" ht="33" customHeight="1" x14ac:dyDescent="0.25">
      <c r="A5" s="1257" t="s">
        <v>2577</v>
      </c>
      <c r="B5" s="1188" t="s">
        <v>2609</v>
      </c>
      <c r="C5" s="1232">
        <v>5746</v>
      </c>
      <c r="D5" s="919">
        <v>6154</v>
      </c>
      <c r="E5" s="1241">
        <v>5362</v>
      </c>
      <c r="F5" s="1248">
        <v>4693</v>
      </c>
      <c r="G5" s="3"/>
    </row>
    <row r="6" spans="1:13" ht="31.5" customHeight="1" x14ac:dyDescent="0.25">
      <c r="A6" s="1258" t="s">
        <v>217</v>
      </c>
      <c r="B6" s="543" t="s">
        <v>2578</v>
      </c>
      <c r="C6" s="1233">
        <v>44</v>
      </c>
      <c r="D6" s="1237">
        <v>40</v>
      </c>
      <c r="E6" s="1242">
        <v>30</v>
      </c>
      <c r="F6" s="1249">
        <v>14</v>
      </c>
      <c r="G6" s="3"/>
    </row>
    <row r="7" spans="1:13" ht="33.950000000000003" customHeight="1" x14ac:dyDescent="0.25">
      <c r="A7" s="1257" t="s">
        <v>218</v>
      </c>
      <c r="B7" s="1188" t="s">
        <v>2579</v>
      </c>
      <c r="C7" s="1232">
        <v>9956</v>
      </c>
      <c r="D7" s="919">
        <v>9041</v>
      </c>
      <c r="E7" s="1241">
        <v>5828</v>
      </c>
      <c r="F7" s="1248">
        <v>2198</v>
      </c>
      <c r="G7" s="3"/>
    </row>
    <row r="8" spans="1:13" ht="32.25" customHeight="1" x14ac:dyDescent="0.25">
      <c r="A8" s="1258" t="s">
        <v>219</v>
      </c>
      <c r="B8" s="543" t="s">
        <v>2609</v>
      </c>
      <c r="C8" s="1234">
        <v>2527</v>
      </c>
      <c r="D8" s="1238">
        <v>2463</v>
      </c>
      <c r="E8" s="1243">
        <v>1586</v>
      </c>
      <c r="F8" s="1249">
        <v>637</v>
      </c>
      <c r="G8" s="3"/>
    </row>
    <row r="9" spans="1:13" ht="33" customHeight="1" thickBot="1" x14ac:dyDescent="0.3">
      <c r="A9" s="1259" t="s">
        <v>220</v>
      </c>
      <c r="B9" s="560" t="s">
        <v>2580</v>
      </c>
      <c r="C9" s="540">
        <v>3</v>
      </c>
      <c r="D9" s="683">
        <v>55</v>
      </c>
      <c r="E9" s="1244">
        <v>149</v>
      </c>
      <c r="F9" s="1250">
        <v>957</v>
      </c>
      <c r="G9" s="3"/>
    </row>
    <row r="10" spans="1:13" x14ac:dyDescent="0.25">
      <c r="A10" s="1260" t="s">
        <v>2581</v>
      </c>
      <c r="B10" s="1263" t="s">
        <v>2582</v>
      </c>
      <c r="C10" s="333" t="s">
        <v>2583</v>
      </c>
      <c r="D10" s="1239">
        <v>2022</v>
      </c>
      <c r="E10" s="332">
        <v>2021</v>
      </c>
      <c r="F10" s="1251">
        <v>2020</v>
      </c>
      <c r="G10" s="3"/>
      <c r="M10" s="4"/>
    </row>
    <row r="11" spans="1:13" ht="33" customHeight="1" x14ac:dyDescent="0.25">
      <c r="A11" s="1255" t="s">
        <v>2584</v>
      </c>
      <c r="B11" s="501" t="s">
        <v>2609</v>
      </c>
      <c r="C11" s="1231"/>
      <c r="D11" s="644">
        <v>855</v>
      </c>
      <c r="E11" s="1240"/>
      <c r="F11" s="644"/>
    </row>
    <row r="12" spans="1:13" hidden="1" x14ac:dyDescent="0.25">
      <c r="M12" s="4"/>
    </row>
  </sheetData>
  <sheetProtection algorithmName="SHA-512" hashValue="WQrPNQBCAYrxZVIYLYmDxKydf3H87uscUuXfPfgZuTE93tMxBtJ4esvPMmhxjOEICtsT/bxSDDv5Bs+rk7cvfg==" saltValue="XS+rTcJ/HESqrBXkw1zGrw==" spinCount="100000" sheet="1" objects="1" scenarios="1"/>
  <mergeCells count="1">
    <mergeCell ref="A1:F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990A5"/>
  </sheetPr>
  <dimension ref="A1:F18"/>
  <sheetViews>
    <sheetView showGridLines="0" zoomScaleNormal="100" workbookViewId="0">
      <selection activeCell="A16" sqref="A16:F16"/>
    </sheetView>
  </sheetViews>
  <sheetFormatPr defaultColWidth="0" defaultRowHeight="15" zeroHeight="1" x14ac:dyDescent="0.25"/>
  <cols>
    <col min="1" max="1" width="59" style="1" customWidth="1"/>
    <col min="2" max="2" width="11.5703125" style="1" customWidth="1"/>
    <col min="3" max="4" width="11.5703125" style="39" customWidth="1"/>
    <col min="5" max="6" width="12.5703125" style="1" customWidth="1"/>
    <col min="7" max="16384" width="9.140625" style="1" hidden="1"/>
  </cols>
  <sheetData>
    <row r="1" spans="1:6" ht="36" customHeight="1" thickBot="1" x14ac:dyDescent="0.3">
      <c r="A1" s="1468" t="s">
        <v>221</v>
      </c>
      <c r="B1" s="1469"/>
      <c r="C1" s="1469"/>
      <c r="D1" s="1469"/>
      <c r="E1" s="1469"/>
      <c r="F1" s="1470"/>
    </row>
    <row r="2" spans="1:6" ht="15.75" customHeight="1" thickBot="1" x14ac:dyDescent="0.3">
      <c r="A2" s="1221" t="s">
        <v>2585</v>
      </c>
      <c r="B2" s="441" t="s">
        <v>2586</v>
      </c>
      <c r="C2" s="441" t="s">
        <v>2587</v>
      </c>
      <c r="D2" s="1229">
        <v>2022</v>
      </c>
      <c r="E2" s="1229">
        <v>2021</v>
      </c>
      <c r="F2" s="1230">
        <v>2020</v>
      </c>
    </row>
    <row r="3" spans="1:6" ht="43.5" customHeight="1" x14ac:dyDescent="0.25">
      <c r="A3" s="442" t="s">
        <v>222</v>
      </c>
      <c r="B3" s="278" t="s">
        <v>2588</v>
      </c>
      <c r="C3" s="434">
        <v>25</v>
      </c>
      <c r="D3" s="950">
        <v>24.7</v>
      </c>
      <c r="E3" s="951">
        <v>27.3</v>
      </c>
      <c r="F3" s="952">
        <v>22.9</v>
      </c>
    </row>
    <row r="4" spans="1:6" ht="34.5" customHeight="1" x14ac:dyDescent="0.25">
      <c r="A4" s="1189" t="s">
        <v>2589</v>
      </c>
      <c r="B4" s="255" t="s">
        <v>2590</v>
      </c>
      <c r="C4" s="257">
        <v>81</v>
      </c>
      <c r="D4" s="238">
        <v>75</v>
      </c>
      <c r="E4" s="1222">
        <v>60</v>
      </c>
      <c r="F4" s="942">
        <v>51</v>
      </c>
    </row>
    <row r="5" spans="1:6" ht="37.5" customHeight="1" x14ac:dyDescent="0.25">
      <c r="A5" s="443" t="s">
        <v>2591</v>
      </c>
      <c r="B5" s="254" t="s">
        <v>2592</v>
      </c>
      <c r="C5" s="256">
        <v>18</v>
      </c>
      <c r="D5" s="953">
        <v>16.3</v>
      </c>
      <c r="E5" s="1223">
        <v>15</v>
      </c>
      <c r="F5" s="945"/>
    </row>
    <row r="6" spans="1:6" ht="34.5" customHeight="1" x14ac:dyDescent="0.25">
      <c r="A6" s="444" t="s">
        <v>223</v>
      </c>
      <c r="B6" s="291" t="s">
        <v>2593</v>
      </c>
      <c r="C6" s="257">
        <v>72</v>
      </c>
      <c r="D6" s="238">
        <v>66</v>
      </c>
      <c r="E6" s="1222">
        <v>55</v>
      </c>
      <c r="F6" s="954"/>
    </row>
    <row r="7" spans="1:6" ht="44.25" customHeight="1" x14ac:dyDescent="0.25">
      <c r="A7" s="443" t="s">
        <v>224</v>
      </c>
      <c r="B7" s="502" t="s">
        <v>2594</v>
      </c>
      <c r="C7" s="256">
        <v>4.0999999999999996</v>
      </c>
      <c r="D7" s="953">
        <v>4.0999999999999996</v>
      </c>
      <c r="E7" s="1223">
        <v>5.6</v>
      </c>
      <c r="F7" s="945"/>
    </row>
    <row r="8" spans="1:6" ht="15.75" thickBot="1" x14ac:dyDescent="0.3">
      <c r="A8" s="440" t="s">
        <v>2595</v>
      </c>
      <c r="B8" s="441" t="s">
        <v>2596</v>
      </c>
      <c r="C8" s="441" t="s">
        <v>2597</v>
      </c>
      <c r="D8" s="1229">
        <v>2022</v>
      </c>
      <c r="E8" s="1229">
        <v>2021</v>
      </c>
      <c r="F8" s="1230">
        <v>2020</v>
      </c>
    </row>
    <row r="9" spans="1:6" ht="43.5" customHeight="1" x14ac:dyDescent="0.25">
      <c r="A9" s="442" t="s">
        <v>2598</v>
      </c>
      <c r="B9" s="278" t="s">
        <v>2599</v>
      </c>
      <c r="C9" s="932">
        <v>12.51</v>
      </c>
      <c r="D9" s="941">
        <v>12.69</v>
      </c>
      <c r="E9" s="955"/>
      <c r="F9" s="940"/>
    </row>
    <row r="10" spans="1:6" ht="43.5" customHeight="1" x14ac:dyDescent="0.25">
      <c r="A10" s="1189" t="s">
        <v>2600</v>
      </c>
      <c r="B10" s="255" t="s">
        <v>2601</v>
      </c>
      <c r="C10" s="933">
        <v>94.8</v>
      </c>
      <c r="D10" s="943">
        <v>95.2</v>
      </c>
      <c r="E10" s="944"/>
      <c r="F10" s="942"/>
    </row>
    <row r="11" spans="1:6" ht="43.5" customHeight="1" x14ac:dyDescent="0.25">
      <c r="A11" s="443" t="s">
        <v>2602</v>
      </c>
      <c r="B11" s="254" t="s">
        <v>2603</v>
      </c>
      <c r="C11" s="934">
        <v>11.86</v>
      </c>
      <c r="D11" s="866">
        <v>12.08</v>
      </c>
      <c r="E11" s="946"/>
      <c r="F11" s="945"/>
    </row>
    <row r="12" spans="1:6" ht="43.5" customHeight="1" x14ac:dyDescent="0.25">
      <c r="A12" s="444" t="s">
        <v>2604</v>
      </c>
      <c r="B12" s="291" t="s">
        <v>2605</v>
      </c>
      <c r="C12" s="933">
        <v>94.8</v>
      </c>
      <c r="D12" s="943">
        <v>95.2</v>
      </c>
      <c r="E12" s="944"/>
      <c r="F12" s="942"/>
    </row>
    <row r="13" spans="1:6" ht="43.5" customHeight="1" x14ac:dyDescent="0.25">
      <c r="A13" s="445" t="s">
        <v>2606</v>
      </c>
      <c r="B13" s="446" t="s">
        <v>2607</v>
      </c>
      <c r="C13" s="935">
        <v>0.2</v>
      </c>
      <c r="D13" s="948">
        <v>0.2</v>
      </c>
      <c r="E13" s="949"/>
      <c r="F13" s="947"/>
    </row>
    <row r="14" spans="1:6" x14ac:dyDescent="0.25">
      <c r="A14" s="279"/>
      <c r="B14" s="435"/>
      <c r="C14" s="1299"/>
      <c r="D14" s="1300"/>
      <c r="E14" s="1223"/>
      <c r="F14" s="1223"/>
    </row>
    <row r="15" spans="1:6" s="27" customFormat="1" x14ac:dyDescent="0.25">
      <c r="A15" s="1305" t="s">
        <v>809</v>
      </c>
      <c r="B15" s="1301"/>
      <c r="C15" s="1302"/>
      <c r="D15" s="1303"/>
      <c r="E15" s="1304"/>
      <c r="F15" s="1304"/>
    </row>
    <row r="16" spans="1:6" ht="202.5" customHeight="1" x14ac:dyDescent="0.25">
      <c r="A16" s="1471" t="s">
        <v>225</v>
      </c>
      <c r="B16" s="1472"/>
      <c r="C16" s="1472"/>
      <c r="D16" s="1472"/>
      <c r="E16" s="1472"/>
      <c r="F16" s="1472"/>
    </row>
    <row r="17" spans="1:6" ht="77.25" hidden="1" customHeight="1" x14ac:dyDescent="0.25">
      <c r="A17" s="1473"/>
      <c r="B17" s="1473"/>
      <c r="C17" s="1473"/>
      <c r="D17" s="1473"/>
      <c r="E17" s="1473"/>
      <c r="F17" s="1473"/>
    </row>
    <row r="18" spans="1:6" ht="192.75" hidden="1" customHeight="1" x14ac:dyDescent="0.25">
      <c r="A18" s="1474"/>
      <c r="B18" s="1474"/>
      <c r="C18" s="1474"/>
      <c r="D18" s="1474"/>
      <c r="E18" s="1474"/>
      <c r="F18" s="1474"/>
    </row>
  </sheetData>
  <sheetProtection algorithmName="SHA-512" hashValue="VKA26+PaigoMIx9Hks8EpN3Zb5mvv+uUMJSlWnef3/O1y+Iqg7kf3by43YyJjaf0VOifHcTiXk/yjqfStGG78A==" saltValue="7S6tIyczVvxeTkrOeb6geQ==" spinCount="100000" sheet="1" objects="1" scenarios="1"/>
  <mergeCells count="4">
    <mergeCell ref="A1:F1"/>
    <mergeCell ref="A16:F16"/>
    <mergeCell ref="A17:F17"/>
    <mergeCell ref="A18:F18"/>
  </mergeCells>
  <phoneticPr fontId="3"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34e613ec-6b0b-4d51-a952-b77326852c1e">
      <UserInfo>
        <DisplayName>Rasmus Dilling-Hansen</DisplayName>
        <AccountId>62</AccountId>
        <AccountType/>
      </UserInfo>
      <UserInfo>
        <DisplayName>Kim Højbjerg Hansen</DisplayName>
        <AccountId>38</AccountId>
        <AccountType/>
      </UserInfo>
      <UserInfo>
        <DisplayName>Jørgen Wolf Laugesen</DisplayName>
        <AccountId>33</AccountId>
        <AccountType/>
      </UserInfo>
      <UserInfo>
        <DisplayName>Steen Nilsson</DisplayName>
        <AccountId>57</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2F476470AC54C47BEAB11F7FA950027" ma:contentTypeVersion="6" ma:contentTypeDescription="Opret et nyt dokument." ma:contentTypeScope="" ma:versionID="ce6b32fb8fd38a9126144d044aaddbb3">
  <xsd:schema xmlns:xsd="http://www.w3.org/2001/XMLSchema" xmlns:xs="http://www.w3.org/2001/XMLSchema" xmlns:p="http://schemas.microsoft.com/office/2006/metadata/properties" xmlns:ns1="http://schemas.microsoft.com/sharepoint/v3" xmlns:ns2="6e6173e8-662d-41b6-8505-12a0c2c2b0ba" xmlns:ns3="34e613ec-6b0b-4d51-a952-b77326852c1e" targetNamespace="http://schemas.microsoft.com/office/2006/metadata/properties" ma:root="true" ma:fieldsID="96c4328ab43c0d4ae3f5e4ea5098945c" ns1:_="" ns2:_="" ns3:_="">
    <xsd:import namespace="http://schemas.microsoft.com/sharepoint/v3"/>
    <xsd:import namespace="6e6173e8-662d-41b6-8505-12a0c2c2b0ba"/>
    <xsd:import namespace="34e613ec-6b0b-4d51-a952-b77326852c1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Egenskaber for Unified Compliance Policy" ma:hidden="true" ma:internalName="_ip_UnifiedCompliancePolicyProperties">
      <xsd:simpleType>
        <xsd:restriction base="dms:Note"/>
      </xsd:simpleType>
    </xsd:element>
    <xsd:element name="_ip_UnifiedCompliancePolicyUIAction" ma:index="13"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6173e8-662d-41b6-8505-12a0c2c2b0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e613ec-6b0b-4d51-a952-b77326852c1e"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9E4AAC-C42E-47A7-9AE5-E50CAB20E199}">
  <ds:schemaRefs>
    <ds:schemaRef ds:uri="http://schemas.microsoft.com/sharepoint/v3/contenttype/forms"/>
  </ds:schemaRefs>
</ds:datastoreItem>
</file>

<file path=customXml/itemProps2.xml><?xml version="1.0" encoding="utf-8"?>
<ds:datastoreItem xmlns:ds="http://schemas.openxmlformats.org/officeDocument/2006/customXml" ds:itemID="{AD3FF12F-9A16-472F-8AC4-D02B9A9E6B4B}">
  <ds:schemaRefs>
    <ds:schemaRef ds:uri="http://purl.org/dc/dcmitype/"/>
    <ds:schemaRef ds:uri="6e6173e8-662d-41b6-8505-12a0c2c2b0ba"/>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34e613ec-6b0b-4d51-a952-b77326852c1e"/>
    <ds:schemaRef ds:uri="http://schemas.microsoft.com/sharepoint/v3"/>
    <ds:schemaRef ds:uri="http://www.w3.org/XML/1998/namespace"/>
  </ds:schemaRefs>
</ds:datastoreItem>
</file>

<file path=customXml/itemProps3.xml><?xml version="1.0" encoding="utf-8"?>
<ds:datastoreItem xmlns:ds="http://schemas.openxmlformats.org/officeDocument/2006/customXml" ds:itemID="{A9D4D4F7-D3F4-4899-9B94-3DE730B806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e6173e8-662d-41b6-8505-12a0c2c2b0ba"/>
    <ds:schemaRef ds:uri="34e613ec-6b0b-4d51-a952-b77326852c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Regneark</vt:lpstr>
      </vt:variant>
      <vt:variant>
        <vt:i4>18</vt:i4>
      </vt:variant>
      <vt:variant>
        <vt:lpstr>Navngivne områder</vt:lpstr>
      </vt:variant>
      <vt:variant>
        <vt:i4>1</vt:i4>
      </vt:variant>
    </vt:vector>
  </HeadingPairs>
  <TitlesOfParts>
    <vt:vector size="19" baseType="lpstr">
      <vt:lpstr>Contents</vt:lpstr>
      <vt:lpstr>Overview of key figures</vt:lpstr>
      <vt:lpstr>Overblik over nøgletal backup</vt:lpstr>
      <vt:lpstr>FN Impact Analyse (2)</vt:lpstr>
      <vt:lpstr>UN Impact Analysis</vt:lpstr>
      <vt:lpstr>Article 8 of the EU Taxonomy Re</vt:lpstr>
      <vt:lpstr>Housing loans</vt:lpstr>
      <vt:lpstr>Car loans and leasing</vt:lpstr>
      <vt:lpstr>Investments on behalf of custom</vt:lpstr>
      <vt:lpstr>Investments in own portfolio</vt:lpstr>
      <vt:lpstr>Ark1</vt:lpstr>
      <vt:lpstr>Climate accounts</vt:lpstr>
      <vt:lpstr>Environmental accounts</vt:lpstr>
      <vt:lpstr>Customers</vt:lpstr>
      <vt:lpstr>Employees</vt:lpstr>
      <vt:lpstr>Governance and management</vt:lpstr>
      <vt:lpstr>Policies and practices</vt:lpstr>
      <vt:lpstr>Reporting principles</vt:lpstr>
      <vt:lpstr>'Overview of key figures'!_Toc124793010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Rasmus Bøtting</dc:creator>
  <cp:keywords/>
  <dc:description/>
  <cp:lastModifiedBy>Rasmus Dilling-Hansen</cp:lastModifiedBy>
  <cp:revision/>
  <dcterms:created xsi:type="dcterms:W3CDTF">2015-06-05T18:19:34Z</dcterms:created>
  <dcterms:modified xsi:type="dcterms:W3CDTF">2023-02-13T16:38:52Z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0x01010002F476470AC54C47BEAB11F7FA950027</vt:lpwstr>
  </property>
</Properties>
</file>