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https://b00020.sharepoint.com/sites/Sjle3-oplysninger/Delte dokumenter/General/2024/Q3 2024/Præsentation til B&amp;K/"/>
    </mc:Choice>
  </mc:AlternateContent>
  <xr:revisionPtr revIDLastSave="0" documentId="8_{5F66EBD3-61FB-4A13-800D-7D5E1B8D38B1}" xr6:coauthVersionLast="47" xr6:coauthVersionMax="47" xr10:uidLastSave="{00000000-0000-0000-0000-000000000000}"/>
  <bookViews>
    <workbookView xWindow="-120" yWindow="-120" windowWidth="38640" windowHeight="15840" tabRatio="831" activeTab="1" xr2:uid="{00000000-000D-0000-FFFF-FFFF00000000}"/>
  </bookViews>
  <sheets>
    <sheet name="Disclaimer" sheetId="198" r:id="rId1"/>
    <sheet name="Attestation" sheetId="177" r:id="rId2"/>
    <sheet name="Index" sheetId="204" r:id="rId3"/>
    <sheet name="1 - EU KM1" sheetId="93" r:id="rId4"/>
    <sheet name="2- EU OV1" sheetId="201" r:id="rId5"/>
    <sheet name="3 - EU LIQ1" sheetId="136" r:id="rId6"/>
    <sheet name="4 - EU LIQ B " sheetId="137" r:id="rId7"/>
    <sheet name="Dates" sheetId="200" state="hidden" r:id="rId8"/>
  </sheets>
  <definedNames>
    <definedName name="_xlnm.Print_Area" localSheetId="4">'2- EU OV1'!$B$2:$F$34</definedName>
    <definedName name="_xlnm.Print_Area" localSheetId="5">'3 - EU LIQ1'!$B$2:$K$39</definedName>
    <definedName name="_xlnm.Print_Area" localSheetId="6">'4 - EU LIQ B '!$B$2:$D$12</definedName>
    <definedName name="_xlnm.Print_Titles" localSheetId="3">'1 - EU KM1'!$5:$5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01" l="1"/>
  <c r="D13" i="201"/>
  <c r="D25" i="201"/>
  <c r="D29" i="201"/>
  <c r="D34" i="201"/>
  <c r="D13" i="93"/>
  <c r="K37" i="136"/>
  <c r="I38" i="136"/>
  <c r="J37" i="136"/>
  <c r="I37" i="136"/>
  <c r="J32" i="136"/>
  <c r="K32" i="136"/>
  <c r="F32" i="136"/>
  <c r="G32" i="136"/>
  <c r="J25" i="136"/>
  <c r="J38" i="136"/>
  <c r="K25" i="136"/>
  <c r="K38" i="136"/>
  <c r="F33" i="201"/>
  <c r="F32" i="201"/>
  <c r="F31" i="201"/>
  <c r="F30" i="201"/>
  <c r="F29" i="201"/>
  <c r="F28" i="201"/>
  <c r="F27" i="201"/>
  <c r="F26" i="201"/>
  <c r="F25" i="201"/>
  <c r="F22" i="201"/>
  <c r="F23" i="201"/>
  <c r="F24" i="201"/>
  <c r="F21" i="201"/>
  <c r="F18" i="201"/>
  <c r="F17" i="201"/>
  <c r="F16" i="201"/>
  <c r="F15" i="201"/>
  <c r="F14" i="201"/>
  <c r="F12" i="201"/>
  <c r="F11" i="201"/>
  <c r="F10" i="201"/>
  <c r="F9" i="201"/>
  <c r="F8" i="201"/>
  <c r="F7" i="201"/>
  <c r="F13" i="201"/>
  <c r="F34" i="201"/>
  <c r="F20" i="201"/>
  <c r="F19" i="201"/>
  <c r="D14" i="93"/>
  <c r="D15" i="93"/>
</calcChain>
</file>

<file path=xl/sharedStrings.xml><?xml version="1.0" encoding="utf-8"?>
<sst xmlns="http://schemas.openxmlformats.org/spreadsheetml/2006/main" count="232" uniqueCount="209">
  <si>
    <t>Disclaimer</t>
  </si>
  <si>
    <t>Disclosure reference date</t>
  </si>
  <si>
    <t>Date</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</si>
  <si>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</si>
  <si>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</si>
  <si>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</si>
  <si>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</si>
  <si>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</si>
  <si>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</si>
  <si>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</si>
  <si>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</si>
  <si>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</si>
  <si>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</si>
  <si>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</si>
  <si>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</si>
  <si>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</si>
  <si>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</si>
  <si>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</si>
  <si>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</si>
  <si>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</si>
  <si>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</si>
  <si>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</si>
  <si>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</si>
  <si>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</si>
  <si>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</si>
  <si>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</si>
  <si>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</si>
  <si>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EU LIQB</t>
  </si>
  <si>
    <t>Qualitative</t>
  </si>
  <si>
    <t>Qualitative information on LCR, which complements template EU LIQ1.</t>
  </si>
  <si>
    <t>EU KM1 - Key metrics template</t>
  </si>
  <si>
    <t>Return to index</t>
  </si>
  <si>
    <t>(DKK mio.)</t>
  </si>
  <si>
    <t>30 June 2024</t>
  </si>
  <si>
    <t>31 March 2024</t>
  </si>
  <si>
    <t>31 December 2023</t>
  </si>
  <si>
    <t>30 September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</si>
  <si>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</si>
  <si>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</si>
  <si>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</si>
  <si>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</si>
  <si>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</si>
  <si>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</si>
  <si>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</si>
  <si>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</si>
  <si>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</si>
  <si>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</si>
  <si>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</si>
  <si>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</si>
  <si>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</si>
  <si>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</si>
  <si>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</si>
  <si>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</si>
  <si>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</si>
  <si>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</si>
  <si>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</si>
  <si>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</si>
  <si>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</si>
  <si>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</si>
  <si>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</si>
  <si>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</si>
  <si>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</si>
  <si>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</si>
  <si>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</si>
  <si>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</si>
  <si>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</si>
  <si>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</si>
  <si>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</si>
  <si>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</si>
  <si>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</si>
  <si>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</si>
  <si>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</si>
  <si>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</si>
  <si>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</si>
  <si>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</si>
  <si>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</si>
  <si>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</si>
  <si>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</si>
  <si>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</si>
  <si>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</si>
  <si>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</si>
  <si>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</si>
  <si>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</si>
  <si>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</si>
  <si>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</si>
  <si>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</si>
  <si>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</si>
  <si>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</si>
  <si>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</si>
  <si>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</si>
  <si>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</si>
  <si>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</si>
  <si>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</si>
  <si>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</si>
  <si>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</si>
  <si>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</si>
  <si>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</si>
  <si>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</si>
  <si>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</si>
  <si>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</si>
  <si>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</si>
  <si>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</si>
  <si>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</si>
  <si>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</si>
  <si>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</si>
  <si>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</si>
  <si>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</si>
  <si>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</si>
  <si>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</si>
  <si>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</si>
  <si>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</si>
  <si>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</si>
  <si>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</si>
  <si>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</si>
  <si>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</si>
  <si>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</si>
  <si>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</si>
  <si>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</si>
  <si>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</si>
  <si>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</si>
  <si>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</si>
  <si>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</si>
  <si>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</si>
  <si>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</si>
  <si>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</si>
  <si>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</si>
  <si>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</si>
  <si>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</si>
  <si>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</si>
  <si>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</si>
  <si>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</si>
  <si>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EU-20a</t>
  </si>
  <si>
    <t>EU-20b</t>
  </si>
  <si>
    <t>EU-20c</t>
  </si>
  <si>
    <t>EU LIQ1 - Quantitative information of LCR</t>
  </si>
  <si>
    <t>Total unweighted value (average)</t>
  </si>
  <si>
    <t>Total weighted value (average)</t>
  </si>
  <si>
    <t>EU 1a</t>
  </si>
  <si>
    <t>Quarter ending on (DD Month YYY)</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</si>
  <si>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</si>
  <si>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</si>
  <si>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</si>
  <si>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</si>
  <si>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</si>
  <si>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</si>
  <si>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</si>
  <si>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</si>
  <si>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</si>
  <si>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</si>
  <si>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</si>
  <si>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</si>
  <si>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</si>
  <si>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</si>
  <si>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</si>
  <si>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</si>
  <si>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</si>
  <si>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</si>
  <si>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</si>
  <si>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</si>
  <si>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</si>
  <si>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</si>
  <si>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</si>
  <si>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</si>
  <si>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</si>
  <si>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</si>
  <si>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</si>
  <si>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</si>
  <si>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</si>
  <si>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</si>
  <si>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</si>
  <si>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</si>
  <si>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</si>
  <si>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</si>
  <si>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</si>
  <si>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</si>
  <si>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</si>
  <si>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</si>
  <si>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</si>
  <si>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</si>
  <si>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</si>
  <si>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</si>
  <si>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</si>
  <si>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</si>
  <si>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</si>
  <si>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</si>
  <si>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Apart from the composition of the Group's liquidity buffer, the primary reason for the high and stable LCR development is the Group’s deposits, of which 61% is recognised as stable pursuant to the LCR regulation. The high degree of stable deposits results in a corresponding lower net outflow compared with non-stable deposits.</t>
  </si>
  <si>
    <t>(d)</t>
  </si>
  <si>
    <t>High-level description of the composition of the institution`s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</si>
  <si>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</si>
  <si>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</si>
  <si>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</si>
  <si>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</si>
  <si>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</si>
  <si>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</si>
  <si>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</si>
  <si>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</si>
  <si>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</si>
  <si>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At 30 June 2024 (DKK mio.)</t>
  </si>
  <si>
    <t>At 30 June 2024 (%)</t>
  </si>
  <si>
    <t>EU OV1 - Overview of total risk exposure amounts</t>
  </si>
  <si>
    <t>The Group LCR is relatively stable and high, and considerably higher than the statutory requirement of 100%, and the Group's internal liquidity target of 130%.</t>
  </si>
  <si>
    <r>
      <t>This publication has been prepared by A/S Arbejdernes Landsbank for information purposes only, and no liability is accepted for any loss arising from reliance on it. Figures in the publication are presented in million of Danish kroner, unless otherwise stated. Rounding differences can arise as the underlying decimal places may not occur.</t>
    </r>
    <r>
      <rPr>
        <sz val="11"/>
        <color rgb="FF000000"/>
        <rFont val="Calibri"/>
        <family val="2"/>
      </rPr>
      <t xml:space="preserve"> </t>
    </r>
  </si>
  <si>
    <t>September 30, 2024</t>
  </si>
  <si>
    <t>The institution's Additional Pillar 3 Disclosures as at September 30, 2024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November 21, 2024
The Balance Sheet and Capital Council</t>
  </si>
  <si>
    <t>Page 3</t>
  </si>
  <si>
    <t>Page 4</t>
  </si>
  <si>
    <t>30 September 2024</t>
  </si>
  <si>
    <r>
      <t>Minor quarterly fluctuations in net outflow are primarily due to changed short-term placement needs in the money market</t>
    </r>
    <r>
      <rPr>
        <sz val="11"/>
        <color theme="1"/>
        <rFont val="Calibri"/>
        <family val="2"/>
        <scheme val="minor"/>
      </rPr>
      <t xml:space="preserve"> while the changes in the liquidity buffer are attributable to fluctuations in the Group's placement needs and the latest issue of SP in Q3 2024. The primary driver of the increase in LCR over the last year is an overall increase in the liquidity buffer and its components. </t>
    </r>
  </si>
  <si>
    <t>The Group’s liquidity buffer primarily consists of current account deposits, mortgage-credit bonds, government bonds and state-guaranteed bonds, including local government and shipping credit bonds. At the end of September 2024, total L1 securities accounted for 96% of the Group's liquidity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</si>
</sst>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 numFmtId="209" formatCode="_-* #,##0.0\ _k_r_._-;\-* #,##0.0\ _k_r_._-;_-* &quot;-&quot;?\ _k_r_._-;_-@_-"/>
  </numFmts>
  <fonts count="139">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s>
  <fills count="8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299">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5" fillId="0" borderId="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18" applyNumberFormat="0" applyAlignment="0" applyProtection="0"/>
    <xf numFmtId="0" fontId="28" fillId="11" borderId="19" applyNumberFormat="0" applyAlignment="0" applyProtection="0"/>
    <xf numFmtId="0" fontId="29" fillId="11" borderId="18" applyNumberFormat="0" applyAlignment="0" applyProtection="0"/>
    <xf numFmtId="0" fontId="30" fillId="0" borderId="20" applyNumberFormat="0" applyFill="0" applyAlignment="0" applyProtection="0"/>
    <xf numFmtId="0" fontId="31" fillId="12" borderId="21" applyNumberFormat="0" applyAlignment="0" applyProtection="0"/>
    <xf numFmtId="0" fontId="8" fillId="0" borderId="0" applyNumberFormat="0" applyFill="0" applyBorder="0" applyAlignment="0" applyProtection="0"/>
    <xf numFmtId="0" fontId="32" fillId="0" borderId="0" applyNumberFormat="0" applyFill="0" applyBorder="0" applyAlignment="0" applyProtection="0"/>
    <xf numFmtId="0" fontId="6" fillId="0" borderId="23" applyNumberFormat="0" applyFill="0" applyAlignment="0" applyProtection="0"/>
    <xf numFmtId="0" fontId="33"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3"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3"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3"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3"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3"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 fillId="0" borderId="0"/>
    <xf numFmtId="0" fontId="1" fillId="0" borderId="0"/>
    <xf numFmtId="0" fontId="1" fillId="0" borderId="0">
      <alignment vertical="center"/>
    </xf>
    <xf numFmtId="0" fontId="35" fillId="0" borderId="0" applyNumberFormat="0" applyFill="0" applyBorder="0" applyAlignment="0" applyProtection="0"/>
    <xf numFmtId="0" fontId="36" fillId="9"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7" fillId="0" borderId="0"/>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4" fillId="0" borderId="0">
      <alignment horizontal="left" vertical="center"/>
    </xf>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5" fillId="39" borderId="0">
      <alignment horizontal="left" vertical="top"/>
    </xf>
    <xf numFmtId="0" fontId="54" fillId="0" borderId="0">
      <alignment horizontal="left" vertical="center"/>
    </xf>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4" fillId="0" borderId="0">
      <alignment horizontal="left" vertical="center"/>
    </xf>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8" fillId="0" borderId="0"/>
    <xf numFmtId="0" fontId="58" fillId="0" borderId="0"/>
    <xf numFmtId="165" fontId="1" fillId="0" borderId="0" applyFont="0" applyFill="0" applyBorder="0" applyAlignment="0" applyProtection="0"/>
    <xf numFmtId="167" fontId="1" fillId="0" borderId="0" applyFont="0" applyFill="0" applyBorder="0" applyAlignment="0" applyProtection="0"/>
    <xf numFmtId="0" fontId="59" fillId="3" borderId="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61" fillId="59" borderId="0">
      <alignment vertical="center"/>
    </xf>
    <xf numFmtId="37" fontId="19" fillId="0" borderId="0" applyFont="0" applyFill="0" applyBorder="0" applyAlignment="0" applyProtection="0"/>
    <xf numFmtId="173" fontId="1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2" fillId="0" borderId="0"/>
    <xf numFmtId="0" fontId="63"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3" fillId="60" borderId="0"/>
    <xf numFmtId="0" fontId="63" fillId="60" borderId="0"/>
    <xf numFmtId="0" fontId="64" fillId="46" borderId="25" applyNumberFormat="0" applyAlignment="0" applyProtection="0"/>
    <xf numFmtId="0" fontId="64" fillId="46" borderId="25" applyNumberFormat="0" applyAlignment="0" applyProtection="0"/>
    <xf numFmtId="0" fontId="64" fillId="46" borderId="25" applyNumberFormat="0" applyAlignment="0" applyProtection="0"/>
    <xf numFmtId="0" fontId="64" fillId="46" borderId="25" applyNumberFormat="0" applyAlignment="0" applyProtection="0"/>
    <xf numFmtId="0" fontId="47" fillId="61" borderId="25" applyNumberFormat="0" applyAlignment="0" applyProtection="0"/>
    <xf numFmtId="0" fontId="47" fillId="61" borderId="25" applyNumberFormat="0" applyAlignment="0" applyProtection="0"/>
    <xf numFmtId="0" fontId="1" fillId="0" borderId="0" applyFill="0" applyBorder="0" applyAlignment="0"/>
    <xf numFmtId="0" fontId="65" fillId="62" borderId="26" applyNumberFormat="0" applyAlignment="0" applyProtection="0"/>
    <xf numFmtId="0" fontId="65" fillId="62" borderId="26" applyNumberFormat="0" applyAlignment="0" applyProtection="0"/>
    <xf numFmtId="0" fontId="65" fillId="62" borderId="26" applyNumberFormat="0" applyAlignment="0" applyProtection="0"/>
    <xf numFmtId="0" fontId="65" fillId="62" borderId="26" applyNumberFormat="0" applyAlignment="0" applyProtection="0"/>
    <xf numFmtId="0" fontId="49" fillId="62" borderId="26" applyNumberFormat="0" applyAlignment="0" applyProtection="0"/>
    <xf numFmtId="0" fontId="49" fillId="62" borderId="26" applyNumberFormat="0" applyAlignment="0" applyProtection="0"/>
    <xf numFmtId="0" fontId="1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7" fillId="0" borderId="0" applyFont="0" applyFill="0" applyBorder="0" applyAlignment="0" applyProtection="0"/>
    <xf numFmtId="43" fontId="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6" fillId="60" borderId="27">
      <alignment horizontal="left"/>
    </xf>
    <xf numFmtId="15" fontId="67" fillId="3" borderId="0">
      <alignment horizontal="right"/>
    </xf>
    <xf numFmtId="0" fontId="68" fillId="63" borderId="0" applyNumberFormat="0" applyBorder="0" applyAlignment="0">
      <alignment horizontal="center"/>
    </xf>
    <xf numFmtId="0" fontId="65" fillId="64" borderId="0" applyNumberFormat="0" applyBorder="0" applyAlignment="0"/>
    <xf numFmtId="0" fontId="69" fillId="64" borderId="0">
      <alignment horizontal="centerContinuous"/>
    </xf>
    <xf numFmtId="0" fontId="64" fillId="65" borderId="28">
      <alignment horizontal="center"/>
      <protection locked="0"/>
    </xf>
    <xf numFmtId="176" fontId="59" fillId="0" borderId="0" applyFont="0" applyFill="0" applyBorder="0" applyAlignment="0" applyProtection="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77" fontId="66" fillId="60" borderId="0" applyFont="0" applyFill="0" applyBorder="0" applyAlignment="0" applyProtection="0">
      <alignment vertical="center"/>
    </xf>
    <xf numFmtId="39"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3" fontId="71" fillId="0" borderId="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73" fillId="66" borderId="0"/>
    <xf numFmtId="0" fontId="2" fillId="0" borderId="13" applyNumberFormat="0" applyAlignment="0" applyProtection="0">
      <alignment horizontal="left" vertical="center"/>
    </xf>
    <xf numFmtId="0" fontId="2" fillId="0" borderId="10">
      <alignment horizontal="left" vertical="center"/>
    </xf>
    <xf numFmtId="0" fontId="74" fillId="0" borderId="30" applyNumberFormat="0" applyFill="0" applyAlignment="0" applyProtection="0"/>
    <xf numFmtId="0" fontId="74" fillId="0" borderId="30" applyNumberFormat="0" applyFill="0" applyAlignment="0" applyProtection="0"/>
    <xf numFmtId="0" fontId="74" fillId="0" borderId="30" applyNumberFormat="0" applyFill="0" applyAlignment="0" applyProtection="0"/>
    <xf numFmtId="0" fontId="74" fillId="0" borderId="30"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40" fillId="0" borderId="31" applyNumberFormat="0" applyFill="0" applyAlignment="0" applyProtection="0"/>
    <xf numFmtId="0" fontId="40" fillId="0" borderId="31"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79" fontId="77" fillId="0" borderId="0"/>
    <xf numFmtId="180" fontId="77" fillId="0" borderId="0">
      <alignment horizontal="centerContinuous"/>
    </xf>
    <xf numFmtId="181" fontId="62" fillId="0" borderId="0"/>
    <xf numFmtId="182" fontId="77" fillId="0" borderId="0">
      <alignment horizontal="centerContinuous"/>
    </xf>
    <xf numFmtId="181" fontId="62" fillId="0" borderId="0"/>
    <xf numFmtId="183" fontId="78" fillId="0" borderId="0" applyFont="0" applyFill="0" applyBorder="0" applyProtection="0">
      <alignment horizontal="centerContinuous"/>
    </xf>
    <xf numFmtId="179" fontId="78" fillId="0" borderId="0" applyFont="0" applyFill="0" applyBorder="0" applyAlignment="0" applyProtection="0"/>
    <xf numFmtId="180" fontId="78" fillId="0" borderId="0" applyFont="0" applyFill="0" applyBorder="0" applyProtection="0">
      <alignment horizontal="centerContinuous"/>
    </xf>
    <xf numFmtId="181" fontId="78" fillId="0" borderId="0" applyFont="0" applyFill="0" applyBorder="0" applyAlignment="0" applyProtection="0"/>
    <xf numFmtId="184" fontId="78" fillId="0" borderId="0" applyFont="0" applyFill="0" applyBorder="0" applyProtection="0">
      <alignment horizontal="centerContinuous"/>
    </xf>
    <xf numFmtId="185" fontId="78" fillId="0" borderId="0" applyFont="0" applyFill="0" applyBorder="0" applyAlignment="0" applyProtection="0"/>
    <xf numFmtId="182" fontId="78" fillId="0" borderId="0" applyFont="0" applyFill="0" applyBorder="0" applyProtection="0">
      <alignment horizontal="centerContinuous"/>
    </xf>
    <xf numFmtId="0" fontId="79" fillId="48" borderId="25" applyNumberFormat="0" applyAlignment="0" applyProtection="0"/>
    <xf numFmtId="0" fontId="79" fillId="48" borderId="25" applyNumberFormat="0" applyAlignment="0" applyProtection="0"/>
    <xf numFmtId="0" fontId="79" fillId="48" borderId="25" applyNumberFormat="0" applyAlignment="0" applyProtection="0"/>
    <xf numFmtId="0" fontId="79" fillId="48" borderId="25" applyNumberFormat="0" applyAlignment="0" applyProtection="0"/>
    <xf numFmtId="0" fontId="45" fillId="46" borderId="25" applyNumberFormat="0" applyAlignment="0" applyProtection="0"/>
    <xf numFmtId="0" fontId="45" fillId="46" borderId="25" applyNumberFormat="0" applyAlignment="0" applyProtection="0"/>
    <xf numFmtId="186" fontId="78" fillId="0" borderId="0" applyFont="0" applyFill="0" applyBorder="0" applyAlignment="0" applyProtection="0"/>
    <xf numFmtId="187" fontId="62" fillId="0" borderId="0" applyFont="0" applyFill="0" applyBorder="0" applyAlignment="0" applyProtection="0"/>
    <xf numFmtId="0" fontId="80"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1" fillId="0" borderId="36" applyNumberFormat="0" applyFill="0" applyAlignment="0" applyProtection="0"/>
    <xf numFmtId="0" fontId="81" fillId="0" borderId="36" applyNumberFormat="0" applyFill="0" applyAlignment="0" applyProtection="0"/>
    <xf numFmtId="0" fontId="81" fillId="0" borderId="36" applyNumberFormat="0" applyFill="0" applyAlignment="0" applyProtection="0"/>
    <xf numFmtId="0" fontId="81" fillId="0" borderId="36" applyNumberFormat="0" applyFill="0" applyAlignment="0" applyProtection="0"/>
    <xf numFmtId="0" fontId="48" fillId="0" borderId="35" applyNumberFormat="0" applyFill="0" applyAlignment="0" applyProtection="0"/>
    <xf numFmtId="0" fontId="48" fillId="0" borderId="35" applyNumberFormat="0" applyFill="0" applyAlignment="0" applyProtection="0"/>
    <xf numFmtId="0" fontId="82" fillId="67" borderId="37">
      <protection locked="0"/>
    </xf>
    <xf numFmtId="188" fontId="1" fillId="0" borderId="0" applyFont="0" applyFill="0" applyBorder="0" applyAlignment="0" applyProtection="0"/>
    <xf numFmtId="189" fontId="83" fillId="0" borderId="0"/>
    <xf numFmtId="10" fontId="37" fillId="68" borderId="11" applyBorder="0">
      <alignment horizontal="center"/>
      <protection locked="0"/>
    </xf>
    <xf numFmtId="190" fontId="78" fillId="0" borderId="0" applyFont="0" applyFill="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80"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56" fillId="0" borderId="0">
      <alignment vertical="top"/>
    </xf>
    <xf numFmtId="0" fontId="1" fillId="0" borderId="0"/>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2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0" fillId="0" borderId="0"/>
    <xf numFmtId="0" fontId="2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7" fillId="0" borderId="0">
      <alignment horizontal="centerContinuous"/>
    </xf>
    <xf numFmtId="0" fontId="21"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1" fillId="13" borderId="22" applyNumberFormat="0" applyFont="0" applyAlignment="0" applyProtection="0"/>
    <xf numFmtId="191" fontId="78" fillId="0" borderId="0" applyFont="0" applyFill="0" applyBorder="0" applyAlignment="0" applyProtection="0"/>
    <xf numFmtId="0" fontId="85" fillId="46" borderId="39" applyNumberFormat="0" applyAlignment="0" applyProtection="0"/>
    <xf numFmtId="0" fontId="85" fillId="46" borderId="39" applyNumberFormat="0" applyAlignment="0" applyProtection="0"/>
    <xf numFmtId="0" fontId="85" fillId="46" borderId="39" applyNumberFormat="0" applyAlignment="0" applyProtection="0"/>
    <xf numFmtId="0" fontId="85" fillId="46" borderId="39" applyNumberFormat="0" applyAlignment="0" applyProtection="0"/>
    <xf numFmtId="0" fontId="46" fillId="61" borderId="39" applyNumberFormat="0" applyAlignment="0" applyProtection="0"/>
    <xf numFmtId="0" fontId="46" fillId="61" borderId="39" applyNumberFormat="0" applyAlignment="0" applyProtection="0"/>
    <xf numFmtId="0" fontId="86" fillId="2" borderId="5"/>
    <xf numFmtId="49" fontId="34"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6" fillId="3" borderId="0"/>
    <xf numFmtId="0" fontId="66" fillId="60" borderId="0"/>
    <xf numFmtId="0" fontId="63" fillId="4" borderId="0"/>
    <xf numFmtId="0" fontId="66" fillId="60" borderId="0"/>
    <xf numFmtId="193" fontId="78" fillId="0" borderId="40" applyNumberFormat="0" applyFont="0" applyFill="0" applyAlignment="0" applyProtection="0"/>
    <xf numFmtId="189" fontId="78" fillId="0" borderId="41" applyNumberFormat="0" applyFont="0" applyFill="0" applyAlignment="0" applyProtection="0"/>
    <xf numFmtId="193" fontId="78" fillId="0" borderId="42" applyNumberFormat="0" applyFont="0" applyFill="0" applyAlignment="0" applyProtection="0"/>
    <xf numFmtId="193" fontId="78" fillId="0" borderId="42" applyNumberFormat="0" applyFont="0" applyFill="0" applyAlignment="0" applyProtection="0"/>
    <xf numFmtId="193" fontId="78" fillId="0" borderId="43" applyNumberFormat="0" applyFont="0" applyFill="0" applyAlignment="0" applyProtection="0"/>
    <xf numFmtId="193" fontId="78" fillId="0" borderId="43" applyNumberFormat="0" applyFont="0" applyFill="0" applyAlignment="0" applyProtection="0"/>
    <xf numFmtId="193" fontId="78" fillId="0" borderId="40" applyNumberFormat="0" applyFont="0" applyFill="0" applyAlignment="0" applyProtection="0"/>
    <xf numFmtId="193" fontId="78" fillId="0" borderId="40" applyNumberFormat="0" applyFont="0" applyFill="0" applyAlignment="0" applyProtection="0"/>
    <xf numFmtId="0" fontId="59" fillId="60" borderId="0"/>
    <xf numFmtId="0" fontId="1" fillId="0" borderId="0"/>
    <xf numFmtId="0" fontId="1" fillId="0" borderId="0"/>
    <xf numFmtId="0" fontId="66" fillId="60" borderId="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2"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4" fillId="0" borderId="24" applyFill="0" applyAlignment="0" applyProtection="0"/>
    <xf numFmtId="0" fontId="52" fillId="0" borderId="44" applyNumberFormat="0" applyFill="0" applyAlignment="0" applyProtection="0"/>
    <xf numFmtId="0" fontId="52"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6" fillId="0" borderId="0" applyFont="0" applyFill="0" applyBorder="0" applyAlignment="0" applyProtection="0"/>
    <xf numFmtId="168" fontId="56"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10" fillId="0" borderId="0" applyFont="0" applyFill="0" applyBorder="0" applyAlignment="0" applyProtection="0"/>
    <xf numFmtId="41" fontId="10" fillId="0" borderId="0" applyFont="0" applyFill="0" applyBorder="0" applyAlignment="0" applyProtection="0"/>
    <xf numFmtId="171" fontId="10"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1" fillId="38" borderId="0" applyNumberFormat="0" applyBorder="0" applyAlignment="0" applyProtection="0"/>
    <xf numFmtId="0" fontId="10" fillId="19"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1" fillId="44" borderId="38" applyNumberFormat="0" applyFont="0" applyAlignment="0" applyProtection="0"/>
    <xf numFmtId="0" fontId="105" fillId="41" borderId="0" applyNumberFormat="0" applyBorder="0" applyAlignment="0" applyProtection="0"/>
    <xf numFmtId="0" fontId="47" fillId="61" borderId="25" applyNumberFormat="0" applyAlignment="0" applyProtection="0"/>
    <xf numFmtId="0" fontId="57" fillId="70" borderId="1">
      <alignment wrapText="1"/>
    </xf>
    <xf numFmtId="0" fontId="42"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3"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51"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7" fillId="10" borderId="18" applyNumberFormat="0" applyAlignment="0" applyProtection="0"/>
    <xf numFmtId="0" fontId="45" fillId="46" borderId="25" applyNumberFormat="0" applyAlignment="0" applyProtection="0"/>
    <xf numFmtId="0" fontId="113" fillId="46" borderId="25" applyNumberFormat="0" applyAlignment="0" applyProtection="0"/>
    <xf numFmtId="0" fontId="49" fillId="62" borderId="26" applyNumberFormat="0" applyAlignment="0" applyProtection="0"/>
    <xf numFmtId="0" fontId="114" fillId="0" borderId="35" applyNumberFormat="0" applyFill="0" applyAlignment="0" applyProtection="0"/>
    <xf numFmtId="0" fontId="48" fillId="0" borderId="35" applyNumberFormat="0" applyFill="0" applyAlignment="0" applyProtection="0"/>
    <xf numFmtId="0" fontId="44"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8" fillId="0" borderId="0"/>
    <xf numFmtId="0" fontId="18" fillId="0" borderId="0"/>
    <xf numFmtId="0" fontId="10" fillId="0" borderId="0"/>
    <xf numFmtId="0" fontId="18" fillId="0" borderId="0"/>
    <xf numFmtId="0" fontId="10" fillId="0" borderId="0"/>
    <xf numFmtId="201" fontId="1" fillId="0" borderId="0"/>
    <xf numFmtId="0" fontId="1" fillId="0" borderId="0"/>
    <xf numFmtId="197" fontId="1" fillId="0" borderId="0"/>
    <xf numFmtId="0" fontId="10" fillId="0" borderId="0"/>
    <xf numFmtId="197" fontId="1" fillId="0" borderId="0"/>
    <xf numFmtId="0" fontId="1" fillId="0" borderId="0"/>
    <xf numFmtId="0" fontId="1"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 fillId="0" borderId="0"/>
    <xf numFmtId="0" fontId="21" fillId="0" borderId="0"/>
    <xf numFmtId="0" fontId="21" fillId="0" borderId="0"/>
    <xf numFmtId="0" fontId="1" fillId="0" borderId="0"/>
    <xf numFmtId="0" fontId="101" fillId="0" borderId="0"/>
    <xf numFmtId="0" fontId="10" fillId="0" borderId="0"/>
    <xf numFmtId="0" fontId="10" fillId="0" borderId="0"/>
    <xf numFmtId="0" fontId="10" fillId="0" borderId="0"/>
    <xf numFmtId="0" fontId="10" fillId="0" borderId="0"/>
    <xf numFmtId="0" fontId="1" fillId="0" borderId="0"/>
    <xf numFmtId="0" fontId="10" fillId="0" borderId="0"/>
    <xf numFmtId="199" fontId="1" fillId="0" borderId="0">
      <alignment wrapText="1"/>
    </xf>
    <xf numFmtId="0" fontId="10" fillId="0" borderId="0"/>
    <xf numFmtId="0" fontId="10" fillId="0" borderId="0"/>
    <xf numFmtId="0" fontId="10" fillId="0" borderId="0"/>
    <xf numFmtId="0" fontId="10" fillId="0" borderId="0"/>
    <xf numFmtId="199" fontId="1" fillId="0" borderId="0">
      <alignment wrapText="1"/>
    </xf>
    <xf numFmtId="0" fontId="10" fillId="0" borderId="0"/>
    <xf numFmtId="197" fontId="1" fillId="0" borderId="0"/>
    <xf numFmtId="0" fontId="1" fillId="0" borderId="0"/>
    <xf numFmtId="197" fontId="1" fillId="0" borderId="0"/>
    <xf numFmtId="0" fontId="18" fillId="0" borderId="0"/>
    <xf numFmtId="0" fontId="101" fillId="0" borderId="0"/>
    <xf numFmtId="0" fontId="18" fillId="0" borderId="0"/>
    <xf numFmtId="197"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97" fontId="18" fillId="0" borderId="0"/>
    <xf numFmtId="197" fontId="18" fillId="0" borderId="0"/>
    <xf numFmtId="197" fontId="18" fillId="0" borderId="0"/>
    <xf numFmtId="0" fontId="10" fillId="0" borderId="0"/>
    <xf numFmtId="0" fontId="10" fillId="0" borderId="0"/>
    <xf numFmtId="0" fontId="18" fillId="0" borderId="0"/>
    <xf numFmtId="0" fontId="10" fillId="0" borderId="0"/>
    <xf numFmtId="0" fontId="10" fillId="0" borderId="0"/>
    <xf numFmtId="0" fontId="10" fillId="0" borderId="0"/>
    <xf numFmtId="197" fontId="18" fillId="0" borderId="0"/>
    <xf numFmtId="0" fontId="10" fillId="0" borderId="0"/>
    <xf numFmtId="197" fontId="18" fillId="0" borderId="0"/>
    <xf numFmtId="0" fontId="10" fillId="0" borderId="0"/>
    <xf numFmtId="0" fontId="10" fillId="0" borderId="0"/>
    <xf numFmtId="197" fontId="18" fillId="0" borderId="0"/>
    <xf numFmtId="0" fontId="10" fillId="0" borderId="0"/>
    <xf numFmtId="0" fontId="10" fillId="0" borderId="0"/>
    <xf numFmtId="197" fontId="18"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9" fontId="1" fillId="0" borderId="0">
      <alignment wrapText="1"/>
    </xf>
    <xf numFmtId="0" fontId="18" fillId="0" borderId="0"/>
    <xf numFmtId="197" fontId="18" fillId="0" borderId="0"/>
    <xf numFmtId="0" fontId="101" fillId="0" borderId="0"/>
    <xf numFmtId="0" fontId="101"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0" fontId="10" fillId="0" borderId="0"/>
    <xf numFmtId="199" fontId="1" fillId="0" borderId="0">
      <alignment wrapText="1"/>
    </xf>
    <xf numFmtId="0" fontId="10" fillId="0" borderId="0"/>
    <xf numFmtId="0" fontId="10" fillId="0" borderId="0"/>
    <xf numFmtId="197" fontId="18" fillId="0" borderId="0"/>
    <xf numFmtId="197" fontId="18" fillId="0" borderId="0"/>
    <xf numFmtId="0" fontId="10" fillId="0" borderId="0"/>
    <xf numFmtId="0" fontId="10"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0" fontId="101" fillId="0" borderId="0"/>
    <xf numFmtId="197" fontId="18" fillId="0" borderId="0"/>
    <xf numFmtId="197" fontId="18" fillId="0" borderId="0"/>
    <xf numFmtId="0" fontId="10"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8" fillId="0" borderId="0"/>
    <xf numFmtId="197" fontId="18" fillId="0" borderId="0"/>
    <xf numFmtId="0" fontId="1" fillId="0" borderId="0"/>
    <xf numFmtId="197" fontId="18" fillId="0" borderId="0"/>
    <xf numFmtId="0"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0" fontId="10" fillId="0" borderId="0"/>
    <xf numFmtId="0" fontId="10" fillId="0" borderId="0"/>
    <xf numFmtId="0" fontId="18" fillId="0" borderId="0"/>
    <xf numFmtId="0" fontId="10" fillId="0" borderId="0"/>
    <xf numFmtId="197" fontId="1" fillId="0" borderId="0"/>
    <xf numFmtId="0" fontId="18" fillId="0" borderId="0"/>
    <xf numFmtId="0" fontId="18"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6" fillId="61" borderId="39" applyNumberFormat="0" applyAlignment="0" applyProtection="0"/>
    <xf numFmtId="9" fontId="18"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1"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29" applyNumberFormat="0" applyFill="0" applyAlignment="0" applyProtection="0"/>
    <xf numFmtId="0" fontId="23" fillId="0" borderId="16"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100" fillId="0" borderId="0"/>
    <xf numFmtId="0" fontId="6" fillId="0" borderId="23" applyNumberFormat="0" applyFill="0" applyAlignment="0" applyProtection="0"/>
    <xf numFmtId="0" fontId="52" fillId="0" borderId="44" applyNumberFormat="0" applyFill="0" applyAlignment="0" applyProtection="0"/>
    <xf numFmtId="0" fontId="38" fillId="0" borderId="0" applyNumberFormat="0" applyFill="0" applyBorder="0" applyAlignment="0" applyProtection="0"/>
    <xf numFmtId="0" fontId="117" fillId="0" borderId="44" applyNumberFormat="0" applyFill="0" applyAlignment="0" applyProtection="0"/>
    <xf numFmtId="200" fontId="3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46" fillId="61" borderId="39" applyNumberFormat="0" applyAlignment="0" applyProtection="0"/>
    <xf numFmtId="169" fontId="37"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50" fillId="0" borderId="0" applyNumberFormat="0" applyFill="0" applyBorder="0" applyAlignment="0" applyProtection="0"/>
    <xf numFmtId="0" fontId="102" fillId="0" borderId="0" applyNumberForma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15" fillId="0" borderId="0"/>
    <xf numFmtId="0" fontId="121" fillId="0" borderId="0" applyNumberFormat="0" applyFill="0" applyBorder="0" applyProtection="0">
      <alignment vertical="top" wrapText="1"/>
    </xf>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4" fillId="46" borderId="52" applyNumberFormat="0" applyAlignment="0" applyProtection="0"/>
    <xf numFmtId="0" fontId="64" fillId="46" borderId="52" applyNumberFormat="0" applyAlignment="0" applyProtection="0"/>
    <xf numFmtId="0" fontId="64" fillId="46" borderId="52" applyNumberFormat="0" applyAlignment="0" applyProtection="0"/>
    <xf numFmtId="0" fontId="64" fillId="46" borderId="52" applyNumberFormat="0" applyAlignment="0" applyProtection="0"/>
    <xf numFmtId="0" fontId="47" fillId="61" borderId="52" applyNumberFormat="0" applyAlignment="0" applyProtection="0"/>
    <xf numFmtId="0" fontId="47" fillId="61" borderId="5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6" fillId="60" borderId="53">
      <alignment horizontal="left"/>
    </xf>
    <xf numFmtId="0" fontId="64" fillId="65" borderId="54">
      <alignment horizont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9" fillId="48" borderId="52" applyNumberFormat="0" applyAlignment="0" applyProtection="0"/>
    <xf numFmtId="0" fontId="79" fillId="48" borderId="52" applyNumberFormat="0" applyAlignment="0" applyProtection="0"/>
    <xf numFmtId="0" fontId="79" fillId="48" borderId="52" applyNumberFormat="0" applyAlignment="0" applyProtection="0"/>
    <xf numFmtId="0" fontId="79" fillId="48" borderId="52" applyNumberFormat="0" applyAlignment="0" applyProtection="0"/>
    <xf numFmtId="0" fontId="45" fillId="46" borderId="52" applyNumberFormat="0" applyAlignment="0" applyProtection="0"/>
    <xf numFmtId="0" fontId="45" fillId="46" borderId="52" applyNumberFormat="0" applyAlignment="0" applyProtection="0"/>
    <xf numFmtId="10" fontId="37" fillId="68" borderId="49" applyBorder="0">
      <alignment horizont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1" fillId="44" borderId="55" applyNumberFormat="0" applyFont="0" applyAlignment="0" applyProtection="0"/>
    <xf numFmtId="0" fontId="85" fillId="46" borderId="56" applyNumberFormat="0" applyAlignment="0" applyProtection="0"/>
    <xf numFmtId="0" fontId="85" fillId="46" borderId="56" applyNumberFormat="0" applyAlignment="0" applyProtection="0"/>
    <xf numFmtId="0" fontId="85" fillId="46" borderId="56" applyNumberFormat="0" applyAlignment="0" applyProtection="0"/>
    <xf numFmtId="0" fontId="85" fillId="46" borderId="56" applyNumberFormat="0" applyAlignment="0" applyProtection="0"/>
    <xf numFmtId="0" fontId="46" fillId="61" borderId="56" applyNumberFormat="0" applyAlignment="0" applyProtection="0"/>
    <xf numFmtId="0" fontId="46" fillId="61" borderId="5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52" fillId="0" borderId="57" applyNumberFormat="0" applyFill="0" applyAlignment="0" applyProtection="0"/>
    <xf numFmtId="0" fontId="52" fillId="0" borderId="57"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92" fillId="0" borderId="58"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41" fontId="10" fillId="0" borderId="0" applyFont="0" applyFill="0" applyBorder="0" applyAlignment="0" applyProtection="0"/>
    <xf numFmtId="0" fontId="21" fillId="44" borderId="55" applyNumberFormat="0" applyFont="0" applyAlignment="0" applyProtection="0"/>
    <xf numFmtId="0" fontId="47" fillId="61" borderId="52" applyNumberFormat="0" applyAlignment="0" applyProtection="0"/>
    <xf numFmtId="0" fontId="106" fillId="61" borderId="52" applyNumberFormat="0" applyAlignment="0" applyProtection="0"/>
    <xf numFmtId="0" fontId="45" fillId="46" borderId="52" applyNumberFormat="0" applyAlignment="0" applyProtection="0"/>
    <xf numFmtId="0" fontId="113" fillId="46" borderId="52"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6" fillId="61" borderId="56" applyNumberFormat="0" applyAlignment="0" applyProtection="0"/>
    <xf numFmtId="0" fontId="52" fillId="0" borderId="57" applyNumberFormat="0" applyFill="0" applyAlignment="0" applyProtection="0"/>
    <xf numFmtId="0" fontId="117" fillId="0" borderId="57" applyNumberFormat="0" applyFill="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6" fillId="61" borderId="5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7" fillId="5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54"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7" fillId="55" borderId="0" applyNumberFormat="0" applyBorder="0" applyAlignment="0" applyProtection="0"/>
    <xf numFmtId="0" fontId="57" fillId="56"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51" borderId="0" applyNumberFormat="0" applyBorder="0" applyAlignment="0" applyProtection="0"/>
    <xf numFmtId="0" fontId="130" fillId="0" borderId="0" applyNumberFormat="0" applyBorder="0" applyProtection="0">
      <alignment horizontal="left" vertical="center" wrapText="1"/>
      <protection locked="0"/>
    </xf>
    <xf numFmtId="0" fontId="60" fillId="41" borderId="0" applyNumberFormat="0" applyBorder="0" applyAlignment="0" applyProtection="0"/>
    <xf numFmtId="0" fontId="45" fillId="46" borderId="52" applyNumberFormat="0" applyAlignment="0" applyProtection="0"/>
    <xf numFmtId="0" fontId="42" fillId="43" borderId="0" applyNumberFormat="0" applyBorder="0" applyAlignment="0" applyProtection="0"/>
    <xf numFmtId="0" fontId="131" fillId="61" borderId="52" applyNumberFormat="0" applyAlignment="0" applyProtection="0"/>
    <xf numFmtId="0" fontId="47" fillId="61" borderId="52" applyNumberFormat="0" applyAlignment="0" applyProtection="0"/>
    <xf numFmtId="0" fontId="49" fillId="62" borderId="26" applyNumberFormat="0" applyAlignment="0" applyProtection="0"/>
    <xf numFmtId="0" fontId="48" fillId="0" borderId="35" applyNumberFormat="0" applyFill="0" applyAlignment="0" applyProtection="0"/>
    <xf numFmtId="0" fontId="38" fillId="0" borderId="0" applyNumberFormat="0" applyFill="0" applyBorder="0" applyAlignment="0" applyProtection="0"/>
    <xf numFmtId="0" fontId="39" fillId="0" borderId="29"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206" fontId="1"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30" fillId="0" borderId="0" applyNumberFormat="0" applyFill="0" applyBorder="0" applyProtection="0">
      <alignment horizontal="right" vertical="center"/>
      <protection locked="0"/>
    </xf>
    <xf numFmtId="0" fontId="49" fillId="62" borderId="26" applyNumberFormat="0" applyAlignment="0" applyProtection="0"/>
    <xf numFmtId="0" fontId="41" fillId="0" borderId="0" applyNumberFormat="0" applyFill="0" applyBorder="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45" fillId="46" borderId="52" applyNumberFormat="0" applyAlignment="0" applyProtection="0"/>
    <xf numFmtId="0" fontId="50" fillId="0" borderId="0" applyNumberFormat="0" applyFill="0" applyBorder="0" applyAlignment="0" applyProtection="0"/>
    <xf numFmtId="0" fontId="72" fillId="43" borderId="0" applyNumberFormat="0" applyBorder="0" applyAlignment="0" applyProtection="0"/>
    <xf numFmtId="0" fontId="112"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19" fillId="0" borderId="0" applyNumberFormat="0" applyFill="0" applyBorder="0" applyAlignment="0" applyProtection="0">
      <alignment vertical="top"/>
      <protection locked="0"/>
    </xf>
    <xf numFmtId="0" fontId="48" fillId="0" borderId="35" applyNumberFormat="0" applyFill="0" applyAlignment="0" applyProtection="0"/>
    <xf numFmtId="0" fontId="11" fillId="0" borderId="0" applyNumberFormat="0" applyFill="0" applyBorder="0" applyAlignment="0" applyProtection="0"/>
    <xf numFmtId="0" fontId="119" fillId="0" borderId="0" applyNumberFormat="0" applyFill="0" applyBorder="0" applyAlignment="0" applyProtection="0">
      <alignment vertical="top"/>
      <protection locked="0"/>
    </xf>
    <xf numFmtId="0" fontId="43" fillId="41" borderId="0" applyNumberFormat="0" applyBorder="0" applyAlignment="0" applyProtection="0"/>
    <xf numFmtId="0" fontId="79" fillId="46" borderId="52" applyNumberFormat="0" applyAlignment="0" applyProtection="0"/>
    <xf numFmtId="3" fontId="1" fillId="74" borderId="1" applyFont="0">
      <alignment horizontal="right" vertical="center"/>
      <protection locked="0"/>
    </xf>
    <xf numFmtId="0" fontId="1" fillId="44" borderId="55" applyNumberFormat="0" applyFont="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42" fillId="43" borderId="0" applyNumberFormat="0" applyBorder="0" applyAlignment="0" applyProtection="0"/>
    <xf numFmtId="0" fontId="46" fillId="61" borderId="62" applyNumberFormat="0" applyAlignment="0" applyProtection="0"/>
    <xf numFmtId="43" fontId="1" fillId="0" borderId="0" applyFont="0" applyFill="0" applyBorder="0" applyAlignment="0" applyProtection="0"/>
    <xf numFmtId="206" fontId="10" fillId="0" borderId="0" applyFont="0" applyFill="0" applyBorder="0" applyAlignment="0" applyProtection="0"/>
    <xf numFmtId="0" fontId="119"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35" applyNumberFormat="0" applyFill="0" applyAlignment="0" applyProtection="0"/>
    <xf numFmtId="0" fontId="51"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5"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36" fillId="0" borderId="0"/>
    <xf numFmtId="0" fontId="1" fillId="0" borderId="0"/>
    <xf numFmtId="0" fontId="21" fillId="0" borderId="0"/>
    <xf numFmtId="0" fontId="21" fillId="0" borderId="0"/>
    <xf numFmtId="0" fontId="5" fillId="0" borderId="0"/>
    <xf numFmtId="0" fontId="15" fillId="0" borderId="0"/>
    <xf numFmtId="0" fontId="1" fillId="0" borderId="0"/>
    <xf numFmtId="0" fontId="1" fillId="44" borderId="55" applyNumberFormat="0" applyFont="0" applyAlignment="0" applyProtection="0"/>
    <xf numFmtId="0" fontId="21" fillId="13" borderId="22" applyNumberFormat="0" applyFont="0" applyAlignment="0" applyProtection="0"/>
    <xf numFmtId="0" fontId="85" fillId="61" borderId="62"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1" fillId="75" borderId="1" applyNumberFormat="0" applyFont="0" applyAlignment="0"/>
    <xf numFmtId="9" fontId="21" fillId="0" borderId="0" applyFont="0" applyFill="0" applyBorder="0" applyAlignment="0" applyProtection="0"/>
    <xf numFmtId="0" fontId="43" fillId="41" borderId="0" applyNumberFormat="0" applyBorder="0" applyAlignment="0" applyProtection="0"/>
    <xf numFmtId="0" fontId="46" fillId="61" borderId="62" applyNumberFormat="0" applyAlignment="0" applyProtection="0"/>
    <xf numFmtId="40" fontId="21" fillId="76" borderId="1"/>
    <xf numFmtId="40" fontId="10" fillId="76" borderId="1"/>
    <xf numFmtId="40" fontId="21" fillId="77" borderId="1"/>
    <xf numFmtId="40" fontId="10" fillId="77" borderId="1"/>
    <xf numFmtId="49" fontId="137" fillId="78" borderId="63">
      <alignment horizontal="center"/>
    </xf>
    <xf numFmtId="49" fontId="1" fillId="78" borderId="63">
      <alignment horizontal="center"/>
    </xf>
    <xf numFmtId="49" fontId="138" fillId="0" borderId="0"/>
    <xf numFmtId="0" fontId="21" fillId="79" borderId="1"/>
    <xf numFmtId="0" fontId="10" fillId="79" borderId="1"/>
    <xf numFmtId="0" fontId="21" fillId="76" borderId="1"/>
    <xf numFmtId="0" fontId="10" fillId="76" borderId="1"/>
    <xf numFmtId="40" fontId="21" fillId="76" borderId="1"/>
    <xf numFmtId="40" fontId="10" fillId="76" borderId="1"/>
    <xf numFmtId="40" fontId="21" fillId="76" borderId="1"/>
    <xf numFmtId="40" fontId="10" fillId="76" borderId="1"/>
    <xf numFmtId="40" fontId="21" fillId="77" borderId="1"/>
    <xf numFmtId="40" fontId="10" fillId="77" borderId="1"/>
    <xf numFmtId="49" fontId="137" fillId="80" borderId="63">
      <alignment vertical="center"/>
    </xf>
    <xf numFmtId="49" fontId="1" fillId="78" borderId="63">
      <alignment vertical="center"/>
    </xf>
    <xf numFmtId="49" fontId="1" fillId="0" borderId="0">
      <alignment horizontal="right"/>
    </xf>
    <xf numFmtId="40" fontId="21" fillId="81" borderId="1"/>
    <xf numFmtId="40" fontId="10" fillId="81" borderId="1"/>
    <xf numFmtId="40" fontId="21" fillId="82" borderId="1"/>
    <xf numFmtId="40" fontId="10" fillId="82" borderId="1"/>
    <xf numFmtId="0" fontId="44" fillId="48" borderId="0" applyNumberFormat="0" applyBorder="0" applyAlignment="0" applyProtection="0"/>
    <xf numFmtId="3" fontId="1" fillId="2" borderId="1" applyFont="0">
      <alignment horizontal="right" vertical="center"/>
    </xf>
    <xf numFmtId="0" fontId="1" fillId="0" borderId="0"/>
    <xf numFmtId="0" fontId="21" fillId="0" borderId="0"/>
    <xf numFmtId="0" fontId="1" fillId="0" borderId="0"/>
    <xf numFmtId="0" fontId="15" fillId="0" borderId="0"/>
    <xf numFmtId="0" fontId="21" fillId="0" borderId="0"/>
    <xf numFmtId="0" fontId="47" fillId="61" borderId="64" applyNumberFormat="0" applyAlignment="0" applyProtection="0"/>
    <xf numFmtId="0" fontId="130" fillId="0" borderId="0" applyNumberFormat="0" applyFont="0" applyFill="0" applyBorder="0" applyAlignment="0" applyProtection="0">
      <alignment horizontal="left" vertical="top" wrapText="1"/>
      <protection locked="0"/>
    </xf>
    <xf numFmtId="0" fontId="50" fillId="0" borderId="0" applyNumberFormat="0" applyFill="0" applyBorder="0" applyAlignment="0" applyProtection="0"/>
    <xf numFmtId="0" fontId="51" fillId="0" borderId="0" applyNumberFormat="0" applyFill="0" applyBorder="0" applyAlignment="0" applyProtection="0"/>
    <xf numFmtId="0" fontId="2" fillId="0" borderId="29" applyAlignment="0">
      <alignment horizontal="left" vertical="top" wrapText="1"/>
      <protection locked="0"/>
    </xf>
    <xf numFmtId="0" fontId="38" fillId="0" borderId="0" applyNumberFormat="0" applyFill="0" applyBorder="0" applyAlignment="0" applyProtection="0"/>
    <xf numFmtId="0" fontId="39" fillId="0" borderId="29"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38" fillId="0" borderId="0" applyNumberFormat="0" applyFill="0" applyBorder="0" applyAlignment="0" applyProtection="0"/>
    <xf numFmtId="0" fontId="92" fillId="0" borderId="65" applyNumberFormat="0" applyFill="0" applyAlignment="0" applyProtection="0"/>
    <xf numFmtId="208" fontId="10" fillId="0" borderId="0" applyFont="0" applyFill="0" applyBorder="0" applyAlignment="0" applyProtection="0"/>
    <xf numFmtId="208" fontId="1" fillId="0" borderId="0" applyFont="0" applyFill="0" applyBorder="0" applyAlignment="0" applyProtection="0">
      <alignment vertical="center"/>
    </xf>
    <xf numFmtId="0" fontId="52" fillId="0" borderId="65" applyNumberFormat="0" applyFill="0" applyAlignment="0" applyProtection="0"/>
    <xf numFmtId="0" fontId="11" fillId="0" borderId="0" applyNumberFormat="0" applyFill="0" applyBorder="0" applyAlignment="0" applyProtection="0"/>
    <xf numFmtId="49" fontId="137" fillId="80" borderId="66">
      <alignment vertical="center"/>
    </xf>
    <xf numFmtId="206" fontId="10" fillId="0" borderId="0" applyFont="0" applyFill="0" applyBorder="0" applyAlignment="0" applyProtection="0"/>
    <xf numFmtId="0" fontId="45" fillId="46" borderId="67" applyNumberFormat="0" applyAlignment="0" applyProtection="0"/>
    <xf numFmtId="0" fontId="131" fillId="61" borderId="67" applyNumberFormat="0" applyAlignment="0" applyProtection="0"/>
    <xf numFmtId="0" fontId="47" fillId="61" borderId="67" applyNumberFormat="0" applyAlignment="0" applyProtection="0"/>
    <xf numFmtId="0" fontId="45" fillId="46" borderId="67" applyNumberFormat="0" applyAlignment="0" applyProtection="0"/>
    <xf numFmtId="0" fontId="79" fillId="46" borderId="67" applyNumberFormat="0" applyAlignment="0" applyProtection="0"/>
    <xf numFmtId="0" fontId="1" fillId="44" borderId="68" applyNumberFormat="0" applyFont="0" applyAlignment="0" applyProtection="0"/>
    <xf numFmtId="0" fontId="46" fillId="61" borderId="6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68" applyNumberFormat="0" applyFont="0" applyAlignment="0" applyProtection="0"/>
    <xf numFmtId="0" fontId="85" fillId="61" borderId="69" applyNumberFormat="0" applyAlignment="0" applyProtection="0"/>
    <xf numFmtId="0" fontId="46" fillId="61" borderId="69" applyNumberFormat="0" applyAlignment="0" applyProtection="0"/>
    <xf numFmtId="49" fontId="137" fillId="78" borderId="66">
      <alignment horizontal="center"/>
    </xf>
    <xf numFmtId="49" fontId="1" fillId="78" borderId="66">
      <alignment horizontal="center"/>
    </xf>
    <xf numFmtId="49" fontId="1" fillId="78" borderId="66">
      <alignment vertical="center"/>
    </xf>
    <xf numFmtId="0" fontId="47" fillId="61" borderId="67" applyNumberFormat="0" applyAlignment="0" applyProtection="0"/>
    <xf numFmtId="0" fontId="92" fillId="0" borderId="70" applyNumberFormat="0" applyFill="0" applyAlignment="0" applyProtection="0"/>
    <xf numFmtId="0" fontId="52" fillId="0" borderId="70" applyNumberFormat="0" applyFill="0" applyAlignment="0" applyProtection="0"/>
    <xf numFmtId="0" fontId="1" fillId="0" borderId="0">
      <alignment vertical="center"/>
    </xf>
    <xf numFmtId="0" fontId="3" fillId="2" borderId="2" applyFont="0" applyBorder="0">
      <alignment horizontal="center" wrapText="1"/>
    </xf>
    <xf numFmtId="0" fontId="10" fillId="0" borderId="0"/>
    <xf numFmtId="3" fontId="1" fillId="4" borderId="1" applyFont="0">
      <alignment horizontal="right" vertical="center"/>
      <protection locked="0"/>
    </xf>
    <xf numFmtId="43" fontId="122" fillId="0" borderId="0" applyFont="0" applyFill="0" applyBorder="0" applyAlignment="0" applyProtection="0"/>
    <xf numFmtId="0" fontId="11" fillId="0" borderId="0" applyNumberFormat="0" applyFill="0" applyBorder="0" applyAlignment="0" applyProtection="0"/>
  </cellStyleXfs>
  <cellXfs count="186">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8" fillId="0" borderId="0" xfId="0" applyFont="1"/>
    <xf numFmtId="0" fontId="6" fillId="0" borderId="0" xfId="0" applyFont="1"/>
    <xf numFmtId="0" fontId="12" fillId="5" borderId="0" xfId="0" applyFont="1" applyFill="1" applyAlignment="1">
      <alignment vertical="center" wrapText="1"/>
    </xf>
    <xf numFmtId="0" fontId="0" fillId="6" borderId="0" xfId="0" applyFill="1"/>
    <xf numFmtId="0" fontId="0" fillId="6" borderId="0" xfId="0" applyFill="1" applyAlignment="1">
      <alignment wrapText="1"/>
    </xf>
    <xf numFmtId="0" fontId="14" fillId="0" borderId="0" xfId="0" applyFont="1"/>
    <xf numFmtId="0" fontId="14" fillId="0" borderId="0" xfId="0" applyFont="1" applyAlignment="1">
      <alignment horizontal="center"/>
    </xf>
    <xf numFmtId="0" fontId="20" fillId="0" borderId="0" xfId="0" applyFont="1" applyAlignment="1">
      <alignment horizontal="center" wrapText="1"/>
    </xf>
    <xf numFmtId="0" fontId="7" fillId="6" borderId="2" xfId="0" applyFont="1" applyFill="1" applyBorder="1" applyAlignment="1">
      <alignment vertical="center" wrapText="1"/>
    </xf>
    <xf numFmtId="0" fontId="6" fillId="6" borderId="0" xfId="0" applyFont="1" applyFill="1"/>
    <xf numFmtId="0" fontId="124" fillId="6" borderId="0" xfId="0" applyFont="1" applyFill="1"/>
    <xf numFmtId="0" fontId="124" fillId="0" borderId="0" xfId="0" applyFont="1"/>
    <xf numFmtId="0" fontId="16" fillId="6" borderId="0" xfId="0" applyFont="1" applyFill="1" applyAlignment="1">
      <alignment vertical="center"/>
    </xf>
    <xf numFmtId="0" fontId="7" fillId="0" borderId="2" xfId="0" applyFont="1" applyBorder="1" applyAlignment="1">
      <alignment vertical="center" wrapText="1"/>
    </xf>
    <xf numFmtId="0" fontId="7" fillId="5" borderId="2" xfId="0" applyFont="1" applyFill="1" applyBorder="1" applyAlignment="1">
      <alignment horizontal="center" vertical="center" wrapText="1"/>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186" fontId="0" fillId="0" borderId="9" xfId="0" applyNumberFormat="1" applyBorder="1" applyAlignment="1">
      <alignment vertical="center"/>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0" fontId="9" fillId="6" borderId="0" xfId="0" applyFont="1" applyFill="1" applyAlignment="1">
      <alignment vertical="center" wrapText="1"/>
    </xf>
    <xf numFmtId="0" fontId="0" fillId="6" borderId="0" xfId="0" applyFill="1" applyAlignment="1">
      <alignment vertical="center"/>
    </xf>
    <xf numFmtId="0" fontId="0" fillId="6" borderId="5" xfId="0" applyFill="1" applyBorder="1"/>
    <xf numFmtId="10" fontId="0" fillId="0" borderId="0" xfId="0" applyNumberFormat="1"/>
    <xf numFmtId="0" fontId="7" fillId="6" borderId="0" xfId="0" applyFont="1" applyFill="1" applyAlignment="1">
      <alignment wrapText="1"/>
    </xf>
    <xf numFmtId="0" fontId="125" fillId="72" borderId="2" xfId="144" applyFont="1" applyFill="1" applyBorder="1" applyAlignment="1">
      <alignment horizontal="center" vertical="top"/>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29" fillId="6" borderId="0" xfId="0" applyFont="1" applyFill="1" applyAlignment="1">
      <alignment horizontal="right"/>
    </xf>
    <xf numFmtId="0" fontId="129" fillId="6" borderId="0" xfId="0" applyFont="1" applyFill="1" applyAlignment="1">
      <alignment wrapText="1"/>
    </xf>
    <xf numFmtId="0" fontId="0" fillId="6" borderId="60" xfId="0" applyFill="1" applyBorder="1" applyAlignment="1">
      <alignment horizontal="left" indent="2"/>
    </xf>
    <xf numFmtId="0" fontId="0" fillId="6" borderId="59" xfId="0" applyFill="1" applyBorder="1" applyAlignment="1">
      <alignment horizontal="left" indent="2"/>
    </xf>
    <xf numFmtId="0" fontId="0" fillId="6" borderId="59" xfId="0" applyFill="1" applyBorder="1" applyAlignment="1">
      <alignment horizontal="right"/>
    </xf>
    <xf numFmtId="0" fontId="0" fillId="6" borderId="60" xfId="0" applyFill="1" applyBorder="1" applyAlignment="1">
      <alignment horizontal="right"/>
    </xf>
    <xf numFmtId="0" fontId="8" fillId="6" borderId="0" xfId="0" applyFont="1" applyFill="1" applyAlignment="1">
      <alignment wrapText="1"/>
    </xf>
    <xf numFmtId="49" fontId="7" fillId="6" borderId="61" xfId="3272" applyNumberFormat="1" applyFont="1" applyFill="1" applyBorder="1" applyAlignment="1">
      <alignment vertical="center"/>
    </xf>
    <xf numFmtId="202" fontId="0" fillId="0" borderId="0" xfId="0" applyNumberFormat="1"/>
    <xf numFmtId="0" fontId="0" fillId="6" borderId="0" xfId="0" applyFill="1" applyAlignment="1">
      <alignment horizontal="left"/>
    </xf>
    <xf numFmtId="0" fontId="0" fillId="6" borderId="6" xfId="0" applyFill="1" applyBorder="1" applyAlignment="1">
      <alignment vertical="center"/>
    </xf>
    <xf numFmtId="0" fontId="7" fillId="6" borderId="0" xfId="0" applyFont="1" applyFill="1" applyAlignment="1">
      <alignment vertical="top" wrapText="1"/>
    </xf>
    <xf numFmtId="0" fontId="126" fillId="6" borderId="0" xfId="0" applyFont="1" applyFill="1"/>
    <xf numFmtId="0" fontId="123" fillId="6" borderId="0" xfId="0" applyFont="1" applyFill="1"/>
    <xf numFmtId="0" fontId="8" fillId="6" borderId="0" xfId="0" applyFont="1" applyFill="1"/>
    <xf numFmtId="0" fontId="0" fillId="0" borderId="71" xfId="0" applyBorder="1"/>
    <xf numFmtId="0" fontId="0" fillId="6" borderId="71" xfId="0" applyFill="1" applyBorder="1" applyAlignment="1">
      <alignment horizontal="right"/>
    </xf>
    <xf numFmtId="3" fontId="7" fillId="0" borderId="71" xfId="0" applyNumberFormat="1" applyFont="1" applyBorder="1" applyAlignment="1">
      <alignment horizontal="right"/>
    </xf>
    <xf numFmtId="202" fontId="12" fillId="0" borderId="71" xfId="2891" applyNumberFormat="1" applyFont="1" applyBorder="1" applyAlignment="1">
      <alignment horizontal="center" vertical="center" wrapText="1"/>
    </xf>
    <xf numFmtId="203" fontId="12" fillId="0" borderId="71" xfId="2891" applyNumberFormat="1" applyFont="1" applyBorder="1" applyAlignment="1">
      <alignment horizontal="center" vertical="center" wrapText="1"/>
    </xf>
    <xf numFmtId="204" fontId="12" fillId="0" borderId="71" xfId="0" applyNumberFormat="1" applyFont="1" applyBorder="1" applyAlignment="1">
      <alignment horizontal="right" vertical="center" wrapText="1"/>
    </xf>
    <xf numFmtId="203" fontId="7" fillId="0" borderId="71" xfId="2891" applyNumberFormat="1" applyFont="1" applyBorder="1" applyAlignment="1">
      <alignment horizontal="center" vertical="center" wrapText="1"/>
    </xf>
    <xf numFmtId="202" fontId="7" fillId="0" borderId="71" xfId="2891" applyNumberFormat="1" applyFont="1" applyBorder="1" applyAlignment="1">
      <alignment horizontal="center" vertical="center" wrapText="1"/>
    </xf>
    <xf numFmtId="204" fontId="7" fillId="0" borderId="71" xfId="2892" applyNumberFormat="1" applyFont="1" applyBorder="1" applyAlignment="1">
      <alignment horizontal="right"/>
    </xf>
    <xf numFmtId="3" fontId="0" fillId="0" borderId="71" xfId="0" applyNumberFormat="1" applyBorder="1" applyAlignment="1">
      <alignment horizontal="right"/>
    </xf>
    <xf numFmtId="204" fontId="0" fillId="0" borderId="71" xfId="2892" applyNumberFormat="1" applyFont="1" applyBorder="1" applyAlignment="1">
      <alignment horizontal="right"/>
    </xf>
    <xf numFmtId="3" fontId="0" fillId="0" borderId="71" xfId="0" applyNumberFormat="1" applyBorder="1" applyAlignment="1">
      <alignment vertical="center"/>
    </xf>
    <xf numFmtId="186" fontId="0" fillId="0" borderId="71" xfId="0" applyNumberFormat="1" applyBorder="1" applyAlignment="1">
      <alignment vertical="center"/>
    </xf>
    <xf numFmtId="186" fontId="0" fillId="71" borderId="71" xfId="0" applyNumberFormat="1" applyFill="1" applyBorder="1"/>
    <xf numFmtId="186" fontId="6" fillId="71" borderId="71" xfId="0" applyNumberFormat="1" applyFont="1" applyFill="1" applyBorder="1" applyAlignment="1">
      <alignment vertical="center"/>
    </xf>
    <xf numFmtId="186" fontId="6" fillId="71" borderId="71" xfId="0" applyNumberFormat="1" applyFont="1" applyFill="1" applyBorder="1" applyAlignment="1">
      <alignment horizontal="center" vertical="center"/>
    </xf>
    <xf numFmtId="3" fontId="6" fillId="0" borderId="71" xfId="0" applyNumberFormat="1" applyFont="1" applyBorder="1" applyAlignment="1">
      <alignment vertical="center"/>
    </xf>
    <xf numFmtId="202" fontId="7" fillId="5" borderId="71" xfId="2891" applyNumberFormat="1" applyFont="1" applyFill="1" applyBorder="1" applyAlignment="1">
      <alignment vertical="center" wrapText="1"/>
    </xf>
    <xf numFmtId="3" fontId="6" fillId="6" borderId="71" xfId="0" applyNumberFormat="1" applyFont="1" applyFill="1" applyBorder="1"/>
    <xf numFmtId="204" fontId="6" fillId="0" borderId="71" xfId="2892" applyNumberFormat="1" applyFont="1" applyBorder="1" applyAlignment="1">
      <alignment vertical="center"/>
    </xf>
    <xf numFmtId="186" fontId="6" fillId="0" borderId="71" xfId="0" applyNumberFormat="1" applyFont="1" applyBorder="1" applyAlignment="1">
      <alignment vertical="center"/>
    </xf>
    <xf numFmtId="3" fontId="0" fillId="0" borderId="0" xfId="0" applyNumberFormat="1"/>
    <xf numFmtId="10" fontId="0" fillId="0" borderId="0" xfId="2892" applyNumberFormat="1" applyFont="1"/>
    <xf numFmtId="175" fontId="0" fillId="0" borderId="0" xfId="2892" applyNumberFormat="1" applyFont="1"/>
    <xf numFmtId="0" fontId="125" fillId="72" borderId="71" xfId="0" applyFont="1" applyFill="1" applyBorder="1" applyAlignment="1">
      <alignment horizontal="left"/>
    </xf>
    <xf numFmtId="0" fontId="0" fillId="6" borderId="71" xfId="0" applyFill="1" applyBorder="1" applyAlignment="1">
      <alignment horizontal="left" indent="2"/>
    </xf>
    <xf numFmtId="0" fontId="0" fillId="6" borderId="71" xfId="0" applyFill="1" applyBorder="1" applyAlignment="1">
      <alignment vertical="center"/>
    </xf>
    <xf numFmtId="49" fontId="125" fillId="72" borderId="71" xfId="0" applyNumberFormat="1" applyFont="1" applyFill="1" applyBorder="1" applyAlignment="1">
      <alignment horizontal="center"/>
    </xf>
    <xf numFmtId="0" fontId="12" fillId="0" borderId="71" xfId="0" applyFont="1" applyBorder="1" applyAlignment="1">
      <alignment horizontal="center" vertical="center" wrapText="1"/>
    </xf>
    <xf numFmtId="0" fontId="12" fillId="0" borderId="71" xfId="0" applyFont="1" applyBorder="1" applyAlignment="1">
      <alignment vertical="center" wrapText="1"/>
    </xf>
    <xf numFmtId="3" fontId="12" fillId="0" borderId="71" xfId="2891" applyNumberFormat="1" applyFont="1" applyBorder="1" applyAlignment="1">
      <alignment horizontal="right" vertical="center" wrapText="1"/>
    </xf>
    <xf numFmtId="0" fontId="12" fillId="0" borderId="71" xfId="2891" applyNumberFormat="1" applyFont="1" applyBorder="1" applyAlignment="1">
      <alignment horizontal="right" vertical="center" wrapText="1"/>
    </xf>
    <xf numFmtId="0" fontId="12" fillId="6" borderId="71" xfId="0" applyFont="1" applyFill="1" applyBorder="1" applyAlignment="1">
      <alignment horizontal="center" vertical="center" wrapText="1"/>
    </xf>
    <xf numFmtId="0" fontId="7" fillId="6" borderId="71" xfId="0" applyFont="1" applyFill="1" applyBorder="1" applyAlignment="1">
      <alignment vertical="center" wrapText="1"/>
    </xf>
    <xf numFmtId="0" fontId="12" fillId="0" borderId="71" xfId="0" applyFont="1" applyBorder="1" applyAlignment="1">
      <alignment horizontal="right" vertical="center" wrapText="1"/>
    </xf>
    <xf numFmtId="0" fontId="7" fillId="0" borderId="71" xfId="0" applyFont="1" applyBorder="1" applyAlignment="1">
      <alignment vertical="center" wrapText="1"/>
    </xf>
    <xf numFmtId="204" fontId="12" fillId="0" borderId="71" xfId="2891" applyNumberFormat="1" applyFont="1" applyBorder="1" applyAlignment="1">
      <alignment horizontal="right" vertical="center" wrapText="1"/>
    </xf>
    <xf numFmtId="0" fontId="7" fillId="0" borderId="71" xfId="2891" applyNumberFormat="1" applyFont="1" applyBorder="1" applyAlignment="1">
      <alignment horizontal="right" vertical="center" wrapText="1"/>
    </xf>
    <xf numFmtId="0" fontId="7" fillId="0" borderId="71" xfId="0" applyFont="1" applyBorder="1" applyAlignment="1">
      <alignment horizontal="justify" vertical="center" wrapText="1"/>
    </xf>
    <xf numFmtId="3" fontId="7" fillId="0" borderId="71" xfId="2891" applyNumberFormat="1" applyFont="1" applyBorder="1" applyAlignment="1">
      <alignment horizontal="right" vertical="center" wrapText="1"/>
    </xf>
    <xf numFmtId="205" fontId="7" fillId="0" borderId="71" xfId="2891" applyNumberFormat="1" applyFont="1" applyBorder="1" applyAlignment="1">
      <alignment horizontal="right" vertical="center" wrapText="1"/>
    </xf>
    <xf numFmtId="0" fontId="7" fillId="6" borderId="71" xfId="0" applyFont="1" applyFill="1" applyBorder="1" applyAlignment="1">
      <alignment horizontal="center" vertical="center" wrapText="1"/>
    </xf>
    <xf numFmtId="0" fontId="7" fillId="0" borderId="71" xfId="0" applyFont="1" applyBorder="1" applyAlignment="1">
      <alignment horizontal="center" vertical="center" wrapText="1"/>
    </xf>
    <xf numFmtId="205" fontId="0" fillId="0" borderId="71" xfId="0" applyNumberFormat="1" applyBorder="1" applyAlignment="1">
      <alignment horizontal="right"/>
    </xf>
    <xf numFmtId="0" fontId="12" fillId="0" borderId="71" xfId="0" applyFont="1" applyBorder="1" applyAlignment="1">
      <alignment horizontal="justify" vertical="center" wrapText="1"/>
    </xf>
    <xf numFmtId="0" fontId="13" fillId="73" borderId="71" xfId="0" applyFont="1" applyFill="1" applyBorder="1" applyAlignment="1">
      <alignment horizontal="center" vertical="center" wrapText="1"/>
    </xf>
    <xf numFmtId="0" fontId="9" fillId="73" borderId="71" xfId="0" applyFont="1" applyFill="1" applyBorder="1" applyAlignment="1">
      <alignment vertical="center" wrapText="1"/>
    </xf>
    <xf numFmtId="202" fontId="9" fillId="73" borderId="71" xfId="2891" applyNumberFormat="1" applyFont="1" applyFill="1" applyBorder="1" applyAlignment="1">
      <alignment vertical="center" wrapText="1"/>
    </xf>
    <xf numFmtId="0" fontId="7" fillId="0" borderId="71" xfId="0" applyFont="1" applyBorder="1" applyAlignment="1">
      <alignment horizontal="left" vertical="center" wrapText="1" indent="1"/>
    </xf>
    <xf numFmtId="202" fontId="7" fillId="0" borderId="71" xfId="2891" applyNumberFormat="1" applyFont="1" applyBorder="1" applyAlignment="1">
      <alignment horizontal="left" vertical="center" wrapText="1" indent="1"/>
    </xf>
    <xf numFmtId="202" fontId="7" fillId="0" borderId="71" xfId="2891" applyNumberFormat="1" applyFont="1" applyFill="1" applyBorder="1" applyAlignment="1" applyProtection="1">
      <alignment horizontal="center" vertical="center" wrapText="1"/>
      <protection locked="0"/>
    </xf>
    <xf numFmtId="202" fontId="9" fillId="73" borderId="71" xfId="2891" applyNumberFormat="1" applyFont="1" applyFill="1" applyBorder="1" applyAlignment="1" applyProtection="1">
      <alignment horizontal="center" vertical="center" wrapText="1"/>
      <protection locked="0"/>
    </xf>
    <xf numFmtId="0" fontId="122" fillId="0" borderId="71" xfId="0" applyFont="1" applyBorder="1" applyAlignment="1">
      <alignment horizontal="left" vertical="center" wrapText="1" indent="1"/>
    </xf>
    <xf numFmtId="202" fontId="7" fillId="0" borderId="71" xfId="2891" applyNumberFormat="1" applyFont="1" applyBorder="1" applyAlignment="1">
      <alignment vertical="center" wrapText="1"/>
    </xf>
    <xf numFmtId="0" fontId="9" fillId="0" borderId="71" xfId="0" applyFont="1" applyBorder="1" applyAlignment="1">
      <alignment horizontal="center" vertical="center"/>
    </xf>
    <xf numFmtId="0" fontId="9" fillId="0" borderId="71" xfId="0" applyFont="1" applyBorder="1" applyAlignment="1">
      <alignment horizontal="center" vertical="center" wrapText="1"/>
    </xf>
    <xf numFmtId="0" fontId="9" fillId="0" borderId="71" xfId="0" applyFont="1" applyBorder="1" applyAlignment="1">
      <alignment vertical="center" wrapText="1"/>
    </xf>
    <xf numFmtId="0" fontId="12" fillId="5" borderId="71" xfId="0" applyFont="1" applyFill="1" applyBorder="1" applyAlignment="1">
      <alignment vertical="center" wrapText="1"/>
    </xf>
    <xf numFmtId="49" fontId="0" fillId="0" borderId="71" xfId="0" applyNumberFormat="1" applyBorder="1" applyAlignment="1">
      <alignment horizontal="center" vertical="center" wrapText="1"/>
    </xf>
    <xf numFmtId="49" fontId="7" fillId="0" borderId="71" xfId="0" applyNumberFormat="1" applyFont="1" applyBorder="1" applyAlignment="1">
      <alignment horizontal="center" vertical="center" wrapText="1"/>
    </xf>
    <xf numFmtId="0" fontId="7" fillId="5" borderId="71" xfId="0" applyFont="1" applyFill="1" applyBorder="1" applyAlignment="1">
      <alignment horizontal="center" vertical="center" wrapText="1"/>
    </xf>
    <xf numFmtId="0" fontId="7" fillId="5" borderId="71" xfId="0" applyFont="1" applyFill="1" applyBorder="1" applyAlignment="1">
      <alignment vertical="center" wrapText="1"/>
    </xf>
    <xf numFmtId="0" fontId="9" fillId="6" borderId="71" xfId="0" applyFont="1" applyFill="1" applyBorder="1" applyAlignment="1">
      <alignment horizontal="center" vertical="center" wrapText="1"/>
    </xf>
    <xf numFmtId="0" fontId="9" fillId="0" borderId="71" xfId="0" applyFont="1" applyBorder="1" applyAlignment="1">
      <alignment vertical="center"/>
    </xf>
    <xf numFmtId="0" fontId="0" fillId="6" borderId="71" xfId="0" applyFill="1" applyBorder="1" applyAlignment="1">
      <alignment horizontal="center" vertical="center" wrapText="1"/>
    </xf>
    <xf numFmtId="0" fontId="7" fillId="6" borderId="71" xfId="0" applyFont="1" applyFill="1" applyBorder="1" applyAlignment="1">
      <alignment horizontal="center" vertical="center"/>
    </xf>
    <xf numFmtId="49" fontId="31" fillId="72" borderId="71" xfId="0" applyNumberFormat="1" applyFont="1" applyFill="1" applyBorder="1" applyAlignment="1">
      <alignment horizontal="center" vertical="center" wrapText="1"/>
    </xf>
    <xf numFmtId="15" fontId="0" fillId="6" borderId="73" xfId="0" quotePrefix="1" applyNumberFormat="1" applyFill="1" applyBorder="1" applyAlignment="1">
      <alignment horizontal="right"/>
    </xf>
    <xf numFmtId="0" fontId="7" fillId="5" borderId="74" xfId="0" applyFont="1" applyFill="1" applyBorder="1" applyAlignment="1">
      <alignment vertical="center" wrapText="1"/>
    </xf>
    <xf numFmtId="0" fontId="0" fillId="0" borderId="73" xfId="0" applyBorder="1"/>
    <xf numFmtId="0" fontId="12" fillId="5" borderId="73" xfId="0" applyFont="1" applyFill="1" applyBorder="1" applyAlignment="1">
      <alignment vertical="center" wrapText="1"/>
    </xf>
    <xf numFmtId="0" fontId="0" fillId="5" borderId="73" xfId="0" applyFill="1" applyBorder="1" applyAlignment="1">
      <alignment vertical="center" wrapText="1"/>
    </xf>
    <xf numFmtId="0" fontId="7" fillId="5" borderId="73" xfId="0" applyFont="1" applyFill="1" applyBorder="1" applyAlignment="1">
      <alignment horizontal="center" vertical="center" wrapText="1"/>
    </xf>
    <xf numFmtId="186" fontId="0" fillId="0" borderId="73" xfId="0" applyNumberFormat="1" applyBorder="1" applyAlignment="1">
      <alignment horizontal="center" vertical="center"/>
    </xf>
    <xf numFmtId="0" fontId="7" fillId="5" borderId="73" xfId="0" applyFont="1" applyFill="1" applyBorder="1" applyAlignment="1">
      <alignment vertical="center" wrapText="1"/>
    </xf>
    <xf numFmtId="202" fontId="7" fillId="5" borderId="73" xfId="2891" applyNumberFormat="1" applyFont="1" applyFill="1" applyBorder="1" applyAlignment="1">
      <alignment vertical="center" wrapText="1"/>
    </xf>
    <xf numFmtId="0" fontId="31" fillId="72" borderId="71" xfId="0" applyFont="1" applyFill="1" applyBorder="1" applyAlignment="1">
      <alignment horizontal="center" vertical="center" wrapText="1"/>
    </xf>
    <xf numFmtId="0" fontId="7" fillId="0" borderId="71" xfId="0" applyFont="1" applyBorder="1" applyAlignment="1">
      <alignment horizontal="center" vertical="center" wrapText="1"/>
    </xf>
    <xf numFmtId="43" fontId="7" fillId="0" borderId="71" xfId="2891" applyFont="1" applyFill="1" applyBorder="1" applyAlignment="1">
      <alignment horizontal="center" vertical="center" wrapText="1"/>
    </xf>
    <xf numFmtId="0" fontId="31" fillId="72" borderId="46" xfId="0" applyFont="1" applyFill="1" applyBorder="1" applyAlignment="1">
      <alignment horizontal="center"/>
    </xf>
    <xf numFmtId="0" fontId="31" fillId="72" borderId="47" xfId="0" applyFont="1" applyFill="1" applyBorder="1" applyAlignment="1">
      <alignment horizontal="center"/>
    </xf>
    <xf numFmtId="0" fontId="31" fillId="72" borderId="71" xfId="0" applyFont="1" applyFill="1" applyBorder="1" applyAlignment="1">
      <alignment horizontal="center" vertical="center" wrapText="1"/>
    </xf>
    <xf numFmtId="205" fontId="0" fillId="6" borderId="0" xfId="0" applyNumberFormat="1" applyFill="1" applyAlignment="1">
      <alignment horizontal="left"/>
    </xf>
    <xf numFmtId="0" fontId="128" fillId="6" borderId="71" xfId="3298" applyFont="1" applyFill="1" applyBorder="1" applyAlignment="1">
      <alignment horizontal="center" vertical="center"/>
    </xf>
    <xf numFmtId="0" fontId="128" fillId="6" borderId="6" xfId="3298" quotePrefix="1" applyFont="1" applyFill="1" applyBorder="1" applyAlignment="1">
      <alignment horizontal="center" vertical="center"/>
    </xf>
    <xf numFmtId="202" fontId="9" fillId="73" borderId="71" xfId="2891" applyNumberFormat="1" applyFont="1" applyFill="1" applyBorder="1" applyAlignment="1">
      <alignment horizontal="center" vertical="center" wrapText="1"/>
    </xf>
    <xf numFmtId="0" fontId="11" fillId="0" borderId="0" xfId="3298"/>
    <xf numFmtId="0" fontId="0" fillId="6" borderId="71" xfId="0" applyFont="1" applyFill="1" applyBorder="1" applyAlignment="1">
      <alignment horizontal="left" vertical="center" wrapText="1"/>
    </xf>
    <xf numFmtId="0" fontId="0" fillId="6" borderId="71" xfId="0" applyFont="1" applyFill="1" applyBorder="1" applyAlignment="1">
      <alignment vertical="center" wrapText="1"/>
    </xf>
    <xf numFmtId="0" fontId="0" fillId="6" borderId="71" xfId="0" applyFont="1" applyFill="1" applyBorder="1" applyAlignment="1">
      <alignment horizontal="left" vertical="top" wrapText="1"/>
    </xf>
    <xf numFmtId="209" fontId="0" fillId="0" borderId="0" xfId="0" applyNumberFormat="1"/>
    <xf numFmtId="0" fontId="123" fillId="0" borderId="0" xfId="0" applyFont="1" applyAlignment="1">
      <alignment horizontal="left" vertical="center" wrapText="1"/>
    </xf>
    <xf numFmtId="0" fontId="125" fillId="72" borderId="2" xfId="0" applyFont="1" applyFill="1" applyBorder="1" applyAlignment="1">
      <alignment horizontal="left"/>
    </xf>
    <xf numFmtId="0" fontId="125" fillId="72" borderId="9" xfId="0" applyFont="1" applyFill="1" applyBorder="1" applyAlignment="1">
      <alignment horizontal="left"/>
    </xf>
    <xf numFmtId="0" fontId="7" fillId="6" borderId="0" xfId="0" applyFont="1" applyFill="1" applyAlignment="1">
      <alignment horizontal="left" wrapText="1"/>
    </xf>
    <xf numFmtId="0" fontId="7" fillId="6" borderId="0" xfId="0" applyFont="1" applyFill="1" applyAlignment="1">
      <alignment horizontal="left" vertical="top" wrapText="1"/>
    </xf>
    <xf numFmtId="0" fontId="7" fillId="6" borderId="12" xfId="0" applyFont="1" applyFill="1" applyBorder="1" applyAlignment="1">
      <alignment horizontal="left" vertical="top" wrapText="1"/>
    </xf>
    <xf numFmtId="0" fontId="31" fillId="72" borderId="72" xfId="0" applyFont="1" applyFill="1" applyBorder="1" applyAlignment="1">
      <alignment horizontal="center"/>
    </xf>
    <xf numFmtId="0" fontId="31" fillId="72" borderId="48" xfId="0" applyFont="1" applyFill="1" applyBorder="1" applyAlignment="1">
      <alignment horizontal="center"/>
    </xf>
    <xf numFmtId="0" fontId="31" fillId="72" borderId="46" xfId="0" applyFont="1" applyFill="1" applyBorder="1" applyAlignment="1">
      <alignment horizontal="center"/>
    </xf>
    <xf numFmtId="0" fontId="31" fillId="72" borderId="47" xfId="0" applyFont="1" applyFill="1" applyBorder="1" applyAlignment="1">
      <alignment horizontal="center"/>
    </xf>
    <xf numFmtId="0" fontId="31" fillId="72" borderId="50" xfId="0" applyFont="1" applyFill="1" applyBorder="1" applyAlignment="1">
      <alignment horizontal="center"/>
    </xf>
    <xf numFmtId="0" fontId="31" fillId="72" borderId="51" xfId="0" applyFont="1" applyFill="1" applyBorder="1" applyAlignment="1">
      <alignment horizontal="center"/>
    </xf>
    <xf numFmtId="0" fontId="6" fillId="73" borderId="2"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2"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5" fillId="72" borderId="2" xfId="0" applyFont="1" applyFill="1" applyBorder="1" applyAlignment="1">
      <alignment horizontal="left" vertical="center"/>
    </xf>
    <xf numFmtId="0" fontId="125" fillId="72" borderId="9" xfId="0" applyFont="1" applyFill="1" applyBorder="1" applyAlignment="1">
      <alignment horizontal="left" vertical="center"/>
    </xf>
    <xf numFmtId="0" fontId="6" fillId="73" borderId="2"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1" fillId="72" borderId="77" xfId="0" applyFont="1" applyFill="1" applyBorder="1" applyAlignment="1">
      <alignment horizontal="left" vertical="center" wrapText="1"/>
    </xf>
    <xf numFmtId="0" fontId="31" fillId="72" borderId="76" xfId="0" applyFont="1" applyFill="1" applyBorder="1" applyAlignment="1">
      <alignment horizontal="left" vertical="center" wrapText="1"/>
    </xf>
    <xf numFmtId="0" fontId="31" fillId="72" borderId="7" xfId="0" applyFont="1" applyFill="1" applyBorder="1" applyAlignment="1">
      <alignment horizontal="left" vertical="center" wrapText="1"/>
    </xf>
    <xf numFmtId="0" fontId="31" fillId="72" borderId="4" xfId="0" applyFont="1" applyFill="1" applyBorder="1" applyAlignment="1">
      <alignment horizontal="left" vertical="center" wrapText="1"/>
    </xf>
    <xf numFmtId="0" fontId="31" fillId="72" borderId="77" xfId="0" applyFont="1" applyFill="1" applyBorder="1" applyAlignment="1">
      <alignment horizontal="center" vertical="center" wrapText="1"/>
    </xf>
    <xf numFmtId="0" fontId="31" fillId="72" borderId="75" xfId="0" applyFont="1" applyFill="1" applyBorder="1" applyAlignment="1">
      <alignment horizontal="center" vertical="center" wrapText="1"/>
    </xf>
    <xf numFmtId="0" fontId="127" fillId="73" borderId="2" xfId="79" applyFont="1" applyFill="1" applyBorder="1" applyAlignment="1">
      <alignment horizontal="left" vertical="center" wrapText="1"/>
    </xf>
    <xf numFmtId="0" fontId="127" fillId="73" borderId="10" xfId="79" applyFont="1" applyFill="1" applyBorder="1" applyAlignment="1">
      <alignment horizontal="left" vertical="center" wrapText="1"/>
    </xf>
    <xf numFmtId="0" fontId="127" fillId="73" borderId="9" xfId="79" applyFont="1" applyFill="1" applyBorder="1" applyAlignment="1">
      <alignment horizontal="left" vertical="center" wrapText="1"/>
    </xf>
    <xf numFmtId="0" fontId="0" fillId="0" borderId="0" xfId="0" applyAlignment="1">
      <alignment horizontal="left" vertical="center" wrapText="1"/>
    </xf>
    <xf numFmtId="0" fontId="127" fillId="73" borderId="77" xfId="79" applyFont="1" applyFill="1" applyBorder="1" applyAlignment="1">
      <alignment horizontal="left" vertical="center" wrapText="1"/>
    </xf>
    <xf numFmtId="0" fontId="127" fillId="73" borderId="75" xfId="79" applyFont="1" applyFill="1" applyBorder="1" applyAlignment="1">
      <alignment horizontal="left" vertical="center" wrapText="1"/>
    </xf>
    <xf numFmtId="0" fontId="31" fillId="72" borderId="71" xfId="79" applyFont="1" applyFill="1" applyBorder="1" applyAlignment="1">
      <alignment horizontal="center" vertical="center" wrapText="1"/>
    </xf>
    <xf numFmtId="0" fontId="31" fillId="72" borderId="2" xfId="79" applyFont="1" applyFill="1" applyBorder="1" applyAlignment="1">
      <alignment horizontal="center" vertical="center" wrapText="1"/>
    </xf>
    <xf numFmtId="0" fontId="31" fillId="72" borderId="10" xfId="79" applyFont="1" applyFill="1" applyBorder="1" applyAlignment="1">
      <alignment horizontal="center" vertical="center" wrapText="1"/>
    </xf>
    <xf numFmtId="0" fontId="31" fillId="72" borderId="9" xfId="79" applyFont="1" applyFill="1" applyBorder="1" applyAlignment="1">
      <alignment horizontal="center" vertical="center" wrapText="1"/>
    </xf>
    <xf numFmtId="0" fontId="31" fillId="72" borderId="2" xfId="0" applyFont="1" applyFill="1" applyBorder="1" applyAlignment="1">
      <alignment horizontal="left" vertical="center" wrapText="1"/>
    </xf>
    <xf numFmtId="0" fontId="31" fillId="72" borderId="9" xfId="0" applyFont="1" applyFill="1" applyBorder="1" applyAlignment="1">
      <alignment horizontal="left" vertical="center" wrapText="1"/>
    </xf>
    <xf numFmtId="0" fontId="125" fillId="72" borderId="2" xfId="144" applyFont="1" applyFill="1" applyBorder="1" applyAlignment="1">
      <alignment horizontal="center" vertical="top"/>
    </xf>
    <xf numFmtId="0" fontId="125" fillId="72" borderId="9" xfId="144" applyFont="1" applyFill="1" applyBorder="1" applyAlignment="1">
      <alignment horizontal="center" vertical="top"/>
    </xf>
  </cellXfs>
  <cellStyles count="3299">
    <cellStyle name="%" xfId="3059"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0" xr:uid="{58E21D8E-C477-462C-A676-CCADD3502BBF}"/>
    <cellStyle name="20% - 1. jelölőszín 2" xfId="3061" xr:uid="{67A3CC98-4691-4727-96B0-289D2E6CFF40}"/>
    <cellStyle name="20% - 1. jelölőszín_20130128_ITS on reporting_Annex I_CA" xfId="3062" xr:uid="{C0492349-09C6-41AE-B4B2-E6D99BA13766}"/>
    <cellStyle name="20% - 2. jelölőszín" xfId="3063" xr:uid="{9B00F471-9069-4FF3-8370-AFDBFBCC992B}"/>
    <cellStyle name="20% - 2. jelölőszín 2" xfId="3064" xr:uid="{795CEEE5-A5B3-4F5E-B6F8-5241054FDEAB}"/>
    <cellStyle name="20% - 2. jelölőszín_20130128_ITS on reporting_Annex I_CA" xfId="3065" xr:uid="{9DC185EF-B12B-4851-9AFE-02E52012CF05}"/>
    <cellStyle name="20% - 3. jelölőszín" xfId="3066" xr:uid="{D95B1417-6733-4FA5-AA68-2189CDFF4C55}"/>
    <cellStyle name="20% - 3. jelölőszín 2" xfId="3067" xr:uid="{0601B9ED-7623-46A8-833F-07036FEC5B54}"/>
    <cellStyle name="20% - 3. jelölőszín_20130128_ITS on reporting_Annex I_CA" xfId="3068" xr:uid="{DB5D274E-3086-4B3E-9507-F8D041C16F32}"/>
    <cellStyle name="20% - 4. jelölőszín" xfId="3069" xr:uid="{B5CBFBD7-0F9E-47E0-A065-6919B0C5D7ED}"/>
    <cellStyle name="20% - 4. jelölőszín 2" xfId="3070" xr:uid="{EC22BDCC-F08C-4258-B979-3B3394B47075}"/>
    <cellStyle name="20% - 4. jelölőszín_20130128_ITS on reporting_Annex I_CA" xfId="3071" xr:uid="{0F402926-995D-4505-B508-2F5E19CCDA65}"/>
    <cellStyle name="20% - 5. jelölőszín" xfId="3072" xr:uid="{FB2FE230-6BA1-47F2-9BF0-F59297753894}"/>
    <cellStyle name="20% - 5. jelölőszín 2" xfId="3073" xr:uid="{B1DB5DA8-F598-454E-AAE2-1148FD9EAB40}"/>
    <cellStyle name="20% - 5. jelölőszín_20130128_ITS on reporting_Annex I_CA" xfId="3074" xr:uid="{543C1622-27E7-4A3F-B2EC-3146473F4DE7}"/>
    <cellStyle name="20% - 6. jelölőszín" xfId="3075" xr:uid="{FB5176ED-32D3-42F6-9960-BDD67503B9AA}"/>
    <cellStyle name="20% - 6. jelölőszín 2" xfId="3076" xr:uid="{93BB0745-BEE3-4F7C-B584-00554153AACD}"/>
    <cellStyle name="20% - 6. jelölőszín_20130128_ITS on reporting_Annex I_CA" xfId="3077"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8"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79"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0"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1"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2"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3"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4" xr:uid="{348E8078-BDEF-4CCB-A7CD-6DAB9C36D7C9}"/>
    <cellStyle name="20% - Énfasis2" xfId="3085" xr:uid="{79453450-3F11-4DF4-B441-A72DB65D309B}"/>
    <cellStyle name="20% - Énfasis3" xfId="3086" xr:uid="{19E0C55E-12D8-403C-8019-D15C1FD6A98E}"/>
    <cellStyle name="20% - Énfasis4" xfId="3087" xr:uid="{C679135A-E146-4BD3-B027-4F94541475BF}"/>
    <cellStyle name="20% - Énfasis5" xfId="3088" xr:uid="{2069E224-9EFA-419B-9982-809624D63B34}"/>
    <cellStyle name="20% - Énfasis6" xfId="3089"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0" xr:uid="{B02AB6C3-36BB-4F40-B67C-EEE93C76CD3F}"/>
    <cellStyle name="40% - 1. jelölőszín 2" xfId="3091" xr:uid="{6C803A7D-A563-40C4-9496-6F9C851B9A0A}"/>
    <cellStyle name="40% - 1. jelölőszín_20130128_ITS on reporting_Annex I_CA" xfId="3092" xr:uid="{782CAFD1-B9AC-46D6-903B-69A676FB5049}"/>
    <cellStyle name="40% - 2. jelölőszín" xfId="3093" xr:uid="{276E947E-E819-4C6E-A5C7-5ED75D07903D}"/>
    <cellStyle name="40% - 2. jelölőszín 2" xfId="3094" xr:uid="{999D3E69-101E-44C7-A3AD-72E67D072ACC}"/>
    <cellStyle name="40% - 2. jelölőszín_20130128_ITS on reporting_Annex I_CA" xfId="3095" xr:uid="{647CD289-6086-4D31-9B85-89816CCD3A82}"/>
    <cellStyle name="40% - 3. jelölőszín" xfId="3096" xr:uid="{2FCB82A5-03FB-4D92-B8E1-866BBD1A07C0}"/>
    <cellStyle name="40% - 3. jelölőszín 2" xfId="3097" xr:uid="{6FFC78E0-5E53-44D1-8B94-A9FD50B2013C}"/>
    <cellStyle name="40% - 3. jelölőszín_20130128_ITS on reporting_Annex I_CA" xfId="3098" xr:uid="{37AF504A-407A-4D4F-A9FD-60FE7B9F02EF}"/>
    <cellStyle name="40% - 4. jelölőszín" xfId="3099" xr:uid="{2F494743-0A61-43AF-BDEC-94D6A8E44992}"/>
    <cellStyle name="40% - 4. jelölőszín 2" xfId="3100" xr:uid="{CE2B1E05-C7F5-42D2-B9A2-D900BFBE31B5}"/>
    <cellStyle name="40% - 4. jelölőszín_20130128_ITS on reporting_Annex I_CA" xfId="3101" xr:uid="{1A036348-3598-49D8-B385-E2007C94001D}"/>
    <cellStyle name="40% - 5. jelölőszín" xfId="3102" xr:uid="{D6E66E6F-DA13-4FE1-B89D-7DD3F0D71FBB}"/>
    <cellStyle name="40% - 5. jelölőszín 2" xfId="3103" xr:uid="{79F07B83-D3F8-41DA-99CD-95BEC9A050C1}"/>
    <cellStyle name="40% - 5. jelölőszín_20130128_ITS on reporting_Annex I_CA" xfId="3104" xr:uid="{2B1E9EF5-6AB5-4ECE-9E1E-081CB08390ED}"/>
    <cellStyle name="40% - 6. jelölőszín" xfId="3105" xr:uid="{E7D318BA-B13A-480B-B25E-EF114C8F0A89}"/>
    <cellStyle name="40% - 6. jelölőszín 2" xfId="3106" xr:uid="{548AEBE6-6362-40D7-9AEB-E53F12EA8740}"/>
    <cellStyle name="40% - 6. jelölőszín_20130128_ITS on reporting_Annex I_CA" xfId="3107"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8"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09"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0"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1"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2"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3"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4" xr:uid="{9E9E457A-7849-42EE-A72F-1D4A3D577A1A}"/>
    <cellStyle name="40% - Énfasis2" xfId="3115" xr:uid="{84926AFF-B092-4655-8810-1E4A800348EB}"/>
    <cellStyle name="40% - Énfasis3" xfId="3116" xr:uid="{3AC57409-1125-4916-A3A1-86F4EE8B1DC5}"/>
    <cellStyle name="40% - Énfasis4" xfId="3117" xr:uid="{64475942-55B6-41B2-8932-D17485FB4DB3}"/>
    <cellStyle name="40% - Énfasis5" xfId="3118" xr:uid="{B713885B-4144-42D7-8FA8-5896971014B0}"/>
    <cellStyle name="40% - Énfasis6" xfId="3119"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0" xr:uid="{C7855A69-8F35-4F27-8F2C-B838318424B6}"/>
    <cellStyle name="60% - 2. jelölőszín" xfId="3121" xr:uid="{FBB6523D-9505-4D28-A77C-ECE986ED4FCA}"/>
    <cellStyle name="60% - 3. jelölőszín" xfId="3122" xr:uid="{C707E3D0-A396-4482-B048-ADA2261DE032}"/>
    <cellStyle name="60% - 4. jelölőszín" xfId="3123" xr:uid="{E00BB426-67D5-47E4-93CB-68E240471C7A}"/>
    <cellStyle name="60% - 5. jelölőszín" xfId="3124" xr:uid="{5C79F63A-E2F4-4D32-AD17-424CE6EF8F12}"/>
    <cellStyle name="60% - 6. jelölőszín" xfId="3125"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6"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7"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8"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29"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0"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1"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2" xr:uid="{86CE81A0-6B5F-44B8-B7ED-4BE48E29D359}"/>
    <cellStyle name="60% - Énfasis2" xfId="3133" xr:uid="{409F825C-7342-48C5-AF0C-D9BD2E04DB98}"/>
    <cellStyle name="60% - Énfasis3" xfId="3134" xr:uid="{7C12EC9C-454E-4869-A3F8-0B793FEC33B3}"/>
    <cellStyle name="60% - Énfasis4" xfId="3135" xr:uid="{A2BAFA3D-96F1-43A7-A8C7-39C35B353F28}"/>
    <cellStyle name="60% - Énfasis5" xfId="3136" xr:uid="{B9BC051B-FCB8-4005-96B5-2C8DB810E9E0}"/>
    <cellStyle name="60% - Énfasis6" xfId="3137"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8"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39"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0"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1"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2"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3"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4"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5" xr:uid="{36C49E8C-B8F3-4514-8A8A-6052B34EDA4E}"/>
    <cellStyle name="Bevitel 2" xfId="3275" xr:uid="{DDCF4DAA-C905-40A1-8DC3-4D1A6CD4BDA8}"/>
    <cellStyle name="blue" xfId="1998" xr:uid="{C61DA95C-82EE-40CF-BC93-89D6B50F684E}"/>
    <cellStyle name="Bra 2" xfId="1999" xr:uid="{29A8E68A-60EC-4DED-B8F1-13E3834DBC58}"/>
    <cellStyle name="Buena" xfId="3146"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7" xr:uid="{9F1E1EB2-F679-4BAA-B9C1-38B98E43C831}"/>
    <cellStyle name="Calculation 2 8" xfId="3276" xr:uid="{B491F2B5-F821-4695-8E3C-314BBDB21536}"/>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8" xr:uid="{1F66C5E6-DBCB-4C92-BB12-7CC121747582}"/>
    <cellStyle name="Cálculo 2" xfId="3277" xr:uid="{A714D697-36D1-4BE9-97F4-7C18C0F2FE48}"/>
    <cellStyle name="CalcҐCurrency (0)_laroux" xfId="507" xr:uid="{8C644B96-35FF-4586-822E-694F99401066}"/>
    <cellStyle name="Celda de comprobación" xfId="3149" xr:uid="{952E98CF-006C-48D0-B9BB-AF546D396B13}"/>
    <cellStyle name="Celda vinculada" xfId="3150"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1" xr:uid="{A1F8F0E6-DC05-4A81-B8CF-259CF49C1F2E}"/>
    <cellStyle name="Címsor 1" xfId="3152" xr:uid="{A1F941FA-9D18-4F81-96D1-A5F4F401C341}"/>
    <cellStyle name="Címsor 2" xfId="3153" xr:uid="{BE354C80-13B9-4DF1-AA3C-2679152D87DC}"/>
    <cellStyle name="Címsor 3" xfId="3154" xr:uid="{95BDFE6B-DF98-4B6A-9570-CDC94A25F3DF}"/>
    <cellStyle name="Címsor 4" xfId="3155"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6"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7"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8"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59"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0" xr:uid="{65A05038-A013-41FF-8467-3188286FE79A}"/>
    <cellStyle name="Encabezado 4" xfId="3161" xr:uid="{A325E194-7887-446A-8C43-D07BB5AF64CF}"/>
    <cellStyle name="Énfasis1" xfId="3162" xr:uid="{DF90226E-B27A-485B-80E7-CC37D1F728AF}"/>
    <cellStyle name="Énfasis2" xfId="3163" xr:uid="{53F069DC-D4D7-463F-B50D-C3E4CD8229E3}"/>
    <cellStyle name="Énfasis3" xfId="3164" xr:uid="{943A4E78-CFC8-4D01-927F-37782D6E437B}"/>
    <cellStyle name="Énfasis4" xfId="3165" xr:uid="{BBB2DB2D-ACBD-42B4-B9C0-FB5BB66B4286}"/>
    <cellStyle name="Énfasis5" xfId="3166" xr:uid="{B145F466-01D5-4159-931E-859BB1FF5AFB}"/>
    <cellStyle name="Énfasis6" xfId="3167"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8" xr:uid="{5AF81804-56B4-40C8-9659-F0E286CD14A7}"/>
    <cellStyle name="Entrada 2" xfId="3278" xr:uid="{41EBC094-C825-4175-A476-F87FA10189E7}"/>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69"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0"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1"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eadingTable 2" xfId="3294" xr:uid="{B62B6A62-F9ED-430B-A6E0-B35FF0031837}"/>
    <cellStyle name="highlightExposure" xfId="3172" xr:uid="{001A4CA4-1F6A-472F-A52A-4E638E9F8A4D}"/>
    <cellStyle name="highlightText" xfId="3173" xr:uid="{A5129DE8-73F4-4ED2-B883-8A8CB0460905}"/>
    <cellStyle name="Hipervínculo 2" xfId="3174" xr:uid="{0A75F34A-1F4B-4620-841C-190C90A6AF9D}"/>
    <cellStyle name="Hivatkozott cella" xfId="3175" xr:uid="{8F283A40-9116-4D63-950A-FD1039B927E3}"/>
    <cellStyle name="Hyperlink" xfId="3272" xr:uid="{3E67F9F4-6DC4-4509-AB2A-E2B5E900E943}"/>
    <cellStyle name="Hyperlink 2" xfId="2023" xr:uid="{C0B08384-C94F-41A4-8296-F940643FFDB1}"/>
    <cellStyle name="Hyperlink 2 2" xfId="3176" xr:uid="{1FAD927F-05FB-474F-978C-59CF1858AB21}"/>
    <cellStyle name="Hyperlink 3" xfId="2022" xr:uid="{29E91A0A-0074-47D6-BA28-1BB15FF54648}"/>
    <cellStyle name="Hyperlink 3 2" xfId="3177" xr:uid="{EE4D87B7-6922-4DEF-9F43-9E4BB1B60151}"/>
    <cellStyle name="Hyperlänk 2" xfId="2024" xr:uid="{D198E4B6-8BD0-4CB6-A5B5-AD6C50B7C48C}"/>
    <cellStyle name="Incorrecto" xfId="3178"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79" xr:uid="{6B2A19D5-E49A-45B0-AC57-946B3DB125FB}"/>
    <cellStyle name="Input 2 8" xfId="3279" xr:uid="{05B4924D-585F-4AD9-A87E-9194E09BF7F0}"/>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0" xr:uid="{E864B6CE-6D23-441A-83ED-FA1660B9A91F}"/>
    <cellStyle name="Jegyzet" xfId="3181" xr:uid="{11471888-6B32-43DB-AC81-9D4E6F6A1541}"/>
    <cellStyle name="Jegyzet 2" xfId="3280" xr:uid="{9C3C3D2A-83B7-4403-A85B-60035D22DAAF}"/>
    <cellStyle name="Jelölőszín (1)" xfId="3182" xr:uid="{43D4F912-C51C-43CA-8303-EED99E67C566}"/>
    <cellStyle name="Jelölőszín (2)" xfId="3183" xr:uid="{0CEF2EE8-0B40-4879-86FF-246F823544CA}"/>
    <cellStyle name="Jelölőszín (3)" xfId="3184" xr:uid="{106FB828-3B3D-4273-A9AD-1FF8B19DD21F}"/>
    <cellStyle name="Jelölőszín (4)" xfId="3185" xr:uid="{08AB5686-6133-421F-9E03-5ECC46D3A7A1}"/>
    <cellStyle name="Jelölőszín (5)" xfId="3186" xr:uid="{1B2771C7-7DAB-45FC-A020-139B7D8397A8}"/>
    <cellStyle name="Jelölőszín (6)" xfId="3187" xr:uid="{78F3E76C-C072-485B-8BD9-CBD18F255FCE}"/>
    <cellStyle name="Jó" xfId="3188" xr:uid="{187C5A2E-0727-4E61-B4D7-5086A49E9813}"/>
    <cellStyle name="Kessler" xfId="952" xr:uid="{C49358D7-80A2-446A-B6E6-40D54B4ADAFD}"/>
    <cellStyle name="Kimenet" xfId="3189" xr:uid="{5317C904-91CC-4D61-8C15-CF71B73FF1C4}"/>
    <cellStyle name="Kimenet 2" xfId="3281" xr:uid="{B324ECB3-14B6-4C5B-9F6E-3CB0159ABFA6}"/>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0"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 2" xfId="3297" xr:uid="{ABB93ABF-E6CB-4814-AB8F-2056E56323F9}"/>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1" xr:uid="{CEF1B492-3BD1-48B3-9990-D4B354842BD4}"/>
    <cellStyle name="Komma 49" xfId="3274" xr:uid="{6017DCA3-014F-4F90-9A54-510C81526F61}"/>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2" xr:uid="{8DDBDC2B-B0C3-49B6-9244-0265967BB99C}"/>
    <cellStyle name="Lien hypertexte 3" xfId="3193" xr:uid="{B07D3018-B81E-4BD5-A7C6-B48D765C02F0}"/>
    <cellStyle name="Link" xfId="3298" builtinId="8"/>
    <cellStyle name="Link 2" xfId="3194"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5"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6" xr:uid="{195DF565-1B9B-43CA-9727-D1BB6FD25D4E}"/>
    <cellStyle name="main_input" xfId="1116" xr:uid="{4241BDAD-43E1-4914-99A0-D3DC9006E35D}"/>
    <cellStyle name="Millares 2" xfId="3197" xr:uid="{F76E024D-935B-4BF0-8565-FA9B9D113397}"/>
    <cellStyle name="Millares 2 2" xfId="3198" xr:uid="{A0C503ED-2E99-4CA8-8182-BA2FACC2C4A5}"/>
    <cellStyle name="Millares 3" xfId="3199" xr:uid="{61C5430A-0898-4236-87D3-5526D50BD271}"/>
    <cellStyle name="Millares 3 2" xfId="3200" xr:uid="{00900E8C-6777-42D6-B0F5-E35D5F3507A3}"/>
    <cellStyle name="Millares 3 2 2" xfId="3283" xr:uid="{8C1C2A29-FAF6-423C-8CED-D978CAB83167}"/>
    <cellStyle name="Millares 3 3" xfId="3282" xr:uid="{0980F9A1-4F8B-4C22-A543-603D67C8CF7E}"/>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1"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2"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3" xr:uid="{CF060018-EE1E-4709-B725-125574AC0C1E}"/>
    <cellStyle name="Normal 2 2 3" xfId="44" xr:uid="{F6145B3E-0B4D-4FE4-AA1D-AA0516879013}"/>
    <cellStyle name="Normal 2 2 3 2" xfId="3204" xr:uid="{652CF3E7-0C81-44B7-A3CC-6F5E0AF7D25B}"/>
    <cellStyle name="Normal 2 2 3 3" xfId="3205" xr:uid="{D43979F7-1664-42EC-887A-A1388E3A3CE2}"/>
    <cellStyle name="Normal 2 2 4" xfId="2055" xr:uid="{28713EAA-8523-4390-B5A1-FAA2E2D24EF1}"/>
    <cellStyle name="Normal 2 2 4 2" xfId="3293" xr:uid="{66347128-4099-45B7-8F4B-77B7BAE3358F}"/>
    <cellStyle name="Normal 2 2 5" xfId="2889" xr:uid="{9FA9C5E9-4D6A-4A77-93F5-18D25FDDB8B6}"/>
    <cellStyle name="Normal 2 2_5" xfId="3206"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7"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8"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09" xr:uid="{3A7198EC-B731-48E7-9E97-34957BF38738}"/>
    <cellStyle name="Normal 3 5" xfId="2118" xr:uid="{C0FDFE77-9DCF-402F-BF45-9280C8C8AA5B}"/>
    <cellStyle name="Normal 3 5 2" xfId="3295" xr:uid="{E9F591CC-2AFA-4897-9408-40ACFFF43E17}"/>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0" xr:uid="{495E1F2D-7374-49C7-8E5A-C6049A92B8A6}"/>
    <cellStyle name="Normal 3_~1520012" xfId="3211"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2"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3"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4"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5"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6" xr:uid="{856E928C-50B5-497D-B4CD-7EECB0D1319F}"/>
    <cellStyle name="Notas" xfId="3217" xr:uid="{F45EE2FE-C0DB-430E-A259-759ECE564A92}"/>
    <cellStyle name="Notas 2" xfId="3284" xr:uid="{32CC78B6-0536-4493-9A4B-489FF96B97CF}"/>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8" xr:uid="{CDB3363C-01B7-44CD-A461-E9C097523B51}"/>
    <cellStyle name="Note 4" xfId="1441" xr:uid="{1251B7F9-5420-409F-817C-3023076EBA42}"/>
    <cellStyle name="nullunterdrückung" xfId="1442" xr:uid="{C158DB3F-F9A4-4A23-94CA-E3E54EB4BEE3}"/>
    <cellStyle name="optionalExposure" xfId="7" xr:uid="{00000000-0005-0000-0000-00000C000000}"/>
    <cellStyle name="optionalExposure 2" xfId="3296" xr:uid="{0D5A1D22-3C78-4F99-87FB-EF0C8DC382A7}"/>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19" xr:uid="{A275B574-7353-42F1-AA93-4C854965896F}"/>
    <cellStyle name="Output 2 8" xfId="3285" xr:uid="{C2001EC0-7562-455C-A402-9E0950CAD343}"/>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0" xr:uid="{1BB0F2DC-645E-4BE8-B8A1-1AF5AE62EE01}"/>
    <cellStyle name="Porcentual 2 2" xfId="3221"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2"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3" xr:uid="{25E12B47-1236-42FF-9FB7-0DCB47D2D87B}"/>
    <cellStyle name="Prozent 2" xfId="3224" xr:uid="{3EEF2B14-B60B-4D95-9E51-5ED66C6E001E}"/>
    <cellStyle name="Rates" xfId="1815" xr:uid="{A60CABB9-C9B9-489B-9671-334A6704EE3D}"/>
    <cellStyle name="realtime" xfId="1816" xr:uid="{E42A32F5-DDAC-43E1-B6AE-E09772240EAA}"/>
    <cellStyle name="result" xfId="1817" xr:uid="{9B433EEF-9AA3-42A7-8543-CCA25AF56187}"/>
    <cellStyle name="Rossz" xfId="3225"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6" xr:uid="{6CCDC896-9B7E-466C-8153-C4FC2BECE917}"/>
    <cellStyle name="Salida 2" xfId="3286" xr:uid="{DB7336DC-23FA-486D-A740-F79D64B0FB0A}"/>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7" xr:uid="{D0C55A26-1186-4EDF-A8E2-C7A1178B51B1}"/>
    <cellStyle name="SAS FM Client calculated data cell (data entry table) 2" xfId="3228" xr:uid="{B7600377-0061-4A01-B039-E5B290EF24C0}"/>
    <cellStyle name="SAS FM Client calculated data cell (read only table)" xfId="3229" xr:uid="{7CC19F5D-0E30-4482-BFD9-5DCCBE3B14F7}"/>
    <cellStyle name="SAS FM Client calculated data cell (read only table) 2" xfId="3230" xr:uid="{4BD8645D-E395-4299-850D-B4DF4F27240F}"/>
    <cellStyle name="SAS FM Column drillable header" xfId="3231" xr:uid="{FE32C1EA-04A4-4DEE-8002-180499D31177}"/>
    <cellStyle name="SAS FM Column drillable header 2" xfId="3287" xr:uid="{3418E5C2-A96E-47B4-8E66-5FA86FFF7EF5}"/>
    <cellStyle name="SAS FM Column header" xfId="3232" xr:uid="{DDED3B94-08D5-4727-8EF1-6360AB48BB26}"/>
    <cellStyle name="SAS FM Column header 2" xfId="3288" xr:uid="{624F0347-64AB-47D6-99E2-D6C51DF5D405}"/>
    <cellStyle name="SAS FM Drill path" xfId="3233" xr:uid="{4B786157-3BEF-4123-AE47-76430DC55E1B}"/>
    <cellStyle name="SAS FM Invalid data cell" xfId="3234" xr:uid="{89489046-CF2F-4004-96DF-AD9F0500EF8A}"/>
    <cellStyle name="SAS FM Invalid data cell 2" xfId="3235" xr:uid="{0D2929EF-2966-4DBD-AD5C-3C88AB5FA633}"/>
    <cellStyle name="SAS FM No query data cell" xfId="3236" xr:uid="{69FA4809-9D7E-498B-B260-3C8FBB8F0DDE}"/>
    <cellStyle name="SAS FM No query data cell 2" xfId="3237" xr:uid="{09DF4FE8-0F0F-44E6-A9A1-0FB877AC2179}"/>
    <cellStyle name="SAS FM Protected member data cell" xfId="3238" xr:uid="{F2D3AA21-281E-478B-929D-4739E98B1AFA}"/>
    <cellStyle name="SAS FM Protected member data cell 2" xfId="3239" xr:uid="{22208A35-E5BC-4D57-9B9E-5FB4D895E50D}"/>
    <cellStyle name="SAS FM Read-only data cell (data entry table)" xfId="3240" xr:uid="{9DAAF891-9253-4DF0-8FA5-CF68FA472737}"/>
    <cellStyle name="SAS FM Read-only data cell (data entry table) 2" xfId="3241" xr:uid="{18D37856-57CA-4E97-876B-F87402BF577A}"/>
    <cellStyle name="SAS FM Read-only data cell (read-only table)" xfId="3242" xr:uid="{62D0CCAE-C67D-4C7B-916A-7940857D5B31}"/>
    <cellStyle name="SAS FM Read-only data cell (read-only table) 2" xfId="3243" xr:uid="{DD50466F-77AB-457E-B678-96F93D25FF47}"/>
    <cellStyle name="SAS FM Row drillable header" xfId="3244" xr:uid="{D641D648-7A41-40EF-A9CE-32D0A3613DD3}"/>
    <cellStyle name="SAS FM Row drillable header 2" xfId="3273" xr:uid="{E4E0F396-2871-418D-80EC-2FA9336968C7}"/>
    <cellStyle name="SAS FM Row header" xfId="3245" xr:uid="{35B23B87-A3FD-4631-ADCA-79D14109399A}"/>
    <cellStyle name="SAS FM Row header 2" xfId="3289" xr:uid="{CD53FDF6-8FA8-4868-9ADF-914D0E815FEE}"/>
    <cellStyle name="SAS FM Slicers" xfId="3246" xr:uid="{92C9DC6A-7BF8-4BBC-929F-A5DF22771410}"/>
    <cellStyle name="SAS FM Supplemented member data cell" xfId="3247" xr:uid="{ACFB4BC3-E056-4915-8FE3-C3B6F845C5BA}"/>
    <cellStyle name="SAS FM Supplemented member data cell 2" xfId="3248" xr:uid="{E19E85FC-70C1-4E99-B560-18C9093E0368}"/>
    <cellStyle name="SAS FM Writeable data cell" xfId="3249" xr:uid="{3B36E94B-21A5-46AF-AC94-1DAEAA8FBA24}"/>
    <cellStyle name="SAS FM Writeable data cell 2" xfId="3250" xr:uid="{325BAFE9-B9F8-4678-A7D2-1C9260DB73A6}"/>
    <cellStyle name="Semleges" xfId="3251" xr:uid="{8FDF1A27-B8DD-4B64-A2E9-97C1F4E5C566}"/>
    <cellStyle name="showExposure" xfId="3252" xr:uid="{D1288553-8F80-45C3-ABB0-E7416FD13999}"/>
    <cellStyle name="Standard 2" xfId="3253" xr:uid="{768A041B-C4B5-4C3A-B8BB-DA46266C1104}"/>
    <cellStyle name="Standard 3" xfId="43" xr:uid="{B51F592B-F1B8-4C4F-B64A-00EB0AB72856}"/>
    <cellStyle name="Standard 3 2" xfId="3254" xr:uid="{E1BF39AA-916C-4013-9F2D-B731E6E2DE08}"/>
    <cellStyle name="Standard 4" xfId="3255" xr:uid="{8B270AB0-4BD0-449F-B49D-E29756477331}"/>
    <cellStyle name="Standard 6" xfId="3256" xr:uid="{E437696F-BF7E-49FF-B4D2-B860017DB838}"/>
    <cellStyle name="Standard_20100129_1559 Jentsch_COREP ON 20100129 COREP preliminary proposal_CR SA" xfId="3257"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8" xr:uid="{A991D76A-9975-4BF0-968F-FA27676D8BD6}"/>
    <cellStyle name="Számítás 2" xfId="3290" xr:uid="{D501F1C5-22E9-4ED5-A609-5C55735C79CF}"/>
    <cellStyle name="TemplateCollectionStyle" xfId="3259"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0" xr:uid="{C09F19CE-A487-461E-B8EF-8E6F2FFC53B4}"/>
    <cellStyle name="Texto explicativo" xfId="3261"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2" xr:uid="{DB69BA12-E2DC-464F-AE59-B9CC139B06EA}"/>
    <cellStyle name="TitreRub" xfId="1900" xr:uid="{720FE996-0703-40A3-85FF-FDA8AC3840A0}"/>
    <cellStyle name="TitreTab" xfId="1901" xr:uid="{2D31C370-733F-4A2D-8EEA-5F58D4511BF1}"/>
    <cellStyle name="Título" xfId="3263" xr:uid="{ABDD3043-957A-4E62-B157-951BE5F4FF70}"/>
    <cellStyle name="Título 1" xfId="3264" xr:uid="{AE3EF65D-69EE-47AE-A499-777201F1330B}"/>
    <cellStyle name="Título 2" xfId="3265" xr:uid="{2B915F27-2809-4194-911B-31C4B0E705D6}"/>
    <cellStyle name="Título 3" xfId="3266" xr:uid="{19F74E59-D4FF-459C-AFD5-F231FD889AB6}"/>
    <cellStyle name="Título_20091015 DE_Proposed amendments to CR SEC_MKR" xfId="3267"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8" xr:uid="{F89379A1-30E6-452F-BDA5-D86D98F0BCDD}"/>
    <cellStyle name="Total 2 8" xfId="3291" xr:uid="{38319D4B-6F9E-45A4-AEC7-D896DB8AF959}"/>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69" xr:uid="{71325226-1DC7-4B76-B47E-FA19DE6D913A}"/>
    <cellStyle name="Valuta 3" xfId="3270"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1" xr:uid="{83E94D70-2E88-45C9-8689-4DBA61D855BE}"/>
    <cellStyle name="Összesen 2" xfId="3292" xr:uid="{4454E9E3-527D-4527-9409-B1D84516D4DE}"/>
    <cellStyle name="ÅëÈ­ [0]_´ë¿ìÃâÇÏ¿äÃ» " xfId="223" xr:uid="{A2307A35-CEDB-41EC-9DCF-8354ECE15CF8}"/>
    <cellStyle name="ÅëÈ­_´ë¿ìÃâÇÏ¿äÃ» " xfId="224" xr:uid="{0D5FB7E4-2FA8-4197-9BF6-60BADAC5A05A}"/>
    <cellStyle name="ÅRPressTxt2" xfId="2885" xr:uid="{B661DB2F-AFD6-4B83-A6F4-4E5D5C193E78}"/>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dimension ref="B2:H10"/>
  <sheetViews>
    <sheetView zoomScale="90" zoomScaleNormal="90" workbookViewId="0">
      <selection activeCell="L24" sqref="L24"/>
    </sheetView>
  </sheetViews>
  <sheetFormatPr defaultColWidth="9.140625" defaultRowHeight="15"/>
  <cols>
    <col min="1" max="16384" width="9.140625" style="7"/>
  </cols>
  <sheetData>
    <row r="2" spans="2:8">
      <c r="B2" s="49" t="s">
        <v>0</v>
      </c>
      <c r="C2" s="49"/>
      <c r="D2" s="50"/>
      <c r="E2" s="50"/>
      <c r="F2" s="50"/>
      <c r="G2" s="50"/>
      <c r="H2" s="50"/>
    </row>
    <row r="3" spans="2:8">
      <c r="B3" s="143" t="s">
        <v>201</v>
      </c>
      <c r="C3" s="143"/>
      <c r="D3" s="143"/>
      <c r="E3" s="143"/>
      <c r="F3" s="143"/>
      <c r="G3" s="143"/>
      <c r="H3" s="143"/>
    </row>
    <row r="4" spans="2:8">
      <c r="B4" s="143"/>
      <c r="C4" s="143"/>
      <c r="D4" s="143"/>
      <c r="E4" s="143"/>
      <c r="F4" s="143"/>
      <c r="G4" s="143"/>
      <c r="H4" s="143"/>
    </row>
    <row r="5" spans="2:8">
      <c r="B5" s="143"/>
      <c r="C5" s="143"/>
      <c r="D5" s="143"/>
      <c r="E5" s="143"/>
      <c r="F5" s="143"/>
      <c r="G5" s="143"/>
      <c r="H5" s="143"/>
    </row>
    <row r="6" spans="2:8">
      <c r="B6" s="143"/>
      <c r="C6" s="143"/>
      <c r="D6" s="143"/>
      <c r="E6" s="143"/>
      <c r="F6" s="143"/>
      <c r="G6" s="143"/>
      <c r="H6" s="143"/>
    </row>
    <row r="7" spans="2:8">
      <c r="B7" s="143"/>
      <c r="C7" s="143"/>
      <c r="D7" s="143"/>
      <c r="E7" s="143"/>
      <c r="F7" s="143"/>
      <c r="G7" s="143"/>
      <c r="H7" s="143"/>
    </row>
    <row r="8" spans="2:8">
      <c r="B8" s="143"/>
      <c r="C8" s="143"/>
      <c r="D8" s="143"/>
      <c r="E8" s="143"/>
      <c r="F8" s="143"/>
      <c r="G8" s="143"/>
      <c r="H8" s="143"/>
    </row>
    <row r="9" spans="2:8">
      <c r="B9" s="143"/>
      <c r="C9" s="143"/>
      <c r="D9" s="143"/>
      <c r="E9" s="143"/>
      <c r="F9" s="143"/>
      <c r="G9" s="143"/>
      <c r="H9" s="143"/>
    </row>
    <row r="10" spans="2:8">
      <c r="B10" s="143"/>
      <c r="C10" s="143"/>
      <c r="D10" s="143"/>
      <c r="E10" s="143"/>
      <c r="F10" s="143"/>
      <c r="G10" s="143"/>
      <c r="H10" s="143"/>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dimension ref="B1:E26"/>
  <sheetViews>
    <sheetView tabSelected="1" zoomScale="90" zoomScaleNormal="90" workbookViewId="0">
      <selection activeCell="G8" sqref="G8"/>
    </sheetView>
  </sheetViews>
  <sheetFormatPr defaultColWidth="9.140625" defaultRowHeight="15"/>
  <cols>
    <col min="1" max="1" width="9.140625" style="7"/>
    <col min="2" max="2" width="34.85546875" style="7" bestFit="1" customWidth="1"/>
    <col min="3" max="3" width="35.5703125" style="7" bestFit="1" customWidth="1"/>
    <col min="4" max="16384" width="9.140625" style="7"/>
  </cols>
  <sheetData>
    <row r="1" spans="2:5" ht="22.5" customHeight="1"/>
    <row r="2" spans="2:5">
      <c r="B2" s="144" t="s">
        <v>1</v>
      </c>
      <c r="C2" s="145"/>
    </row>
    <row r="3" spans="2:5">
      <c r="B3" s="39" t="s">
        <v>2</v>
      </c>
      <c r="C3" s="119" t="s">
        <v>202</v>
      </c>
    </row>
    <row r="4" spans="2:5">
      <c r="B4" s="144" t="s">
        <v>3</v>
      </c>
      <c r="C4" s="145"/>
      <c r="D4" s="13"/>
      <c r="E4" s="13"/>
    </row>
    <row r="5" spans="2:5">
      <c r="B5" s="40" t="s">
        <v>4</v>
      </c>
      <c r="C5" s="41" t="s">
        <v>5</v>
      </c>
      <c r="D5" s="13"/>
      <c r="E5" s="13"/>
    </row>
    <row r="6" spans="2:5">
      <c r="B6" s="76" t="s">
        <v>6</v>
      </c>
      <c r="C6" s="76"/>
    </row>
    <row r="7" spans="2:5">
      <c r="B7" s="40" t="s">
        <v>7</v>
      </c>
      <c r="C7" s="42" t="s">
        <v>8</v>
      </c>
    </row>
    <row r="8" spans="2:5">
      <c r="B8" s="76" t="s">
        <v>9</v>
      </c>
      <c r="C8" s="76"/>
    </row>
    <row r="9" spans="2:5" ht="16.5">
      <c r="B9" s="77" t="s">
        <v>10</v>
      </c>
      <c r="C9" s="53" t="s">
        <v>11</v>
      </c>
      <c r="D9" s="37"/>
    </row>
    <row r="11" spans="2:5" ht="11.25" customHeight="1">
      <c r="B11" s="146" t="s">
        <v>203</v>
      </c>
      <c r="C11" s="146"/>
      <c r="D11" s="38"/>
      <c r="E11" s="38"/>
    </row>
    <row r="12" spans="2:5" ht="15" customHeight="1">
      <c r="B12" s="146"/>
      <c r="C12" s="146"/>
    </row>
    <row r="13" spans="2:5" ht="15" customHeight="1">
      <c r="B13" s="146"/>
      <c r="C13" s="146"/>
    </row>
    <row r="14" spans="2:5" ht="15" customHeight="1">
      <c r="B14" s="146"/>
      <c r="C14" s="146"/>
    </row>
    <row r="15" spans="2:5" ht="15" customHeight="1">
      <c r="B15" s="146"/>
      <c r="C15" s="146"/>
    </row>
    <row r="16" spans="2:5" ht="15" customHeight="1">
      <c r="B16" s="146"/>
      <c r="C16" s="146"/>
    </row>
    <row r="17" spans="2:3" ht="15" customHeight="1">
      <c r="B17" s="146"/>
      <c r="C17" s="146"/>
    </row>
    <row r="18" spans="2:3" ht="15" customHeight="1">
      <c r="B18" s="146"/>
      <c r="C18" s="146"/>
    </row>
    <row r="19" spans="2:3" ht="15" customHeight="1">
      <c r="B19" s="146"/>
      <c r="C19" s="146"/>
    </row>
    <row r="20" spans="2:3" ht="15" customHeight="1">
      <c r="B20" s="146"/>
      <c r="C20" s="146"/>
    </row>
    <row r="21" spans="2:3" ht="15" customHeight="1">
      <c r="B21" s="146"/>
      <c r="C21" s="146"/>
    </row>
    <row r="22" spans="2:3" ht="15" customHeight="1">
      <c r="B22" s="146"/>
      <c r="C22" s="146"/>
    </row>
    <row r="23" spans="2:3" ht="15" customHeight="1">
      <c r="B23" s="146"/>
      <c r="C23" s="146"/>
    </row>
    <row r="24" spans="2:3" ht="15" customHeight="1">
      <c r="B24" s="32"/>
      <c r="C24" s="32"/>
    </row>
    <row r="25" spans="2:3" ht="15" customHeight="1">
      <c r="B25" s="32"/>
      <c r="C25" s="32"/>
    </row>
    <row r="26" spans="2:3">
      <c r="B26" s="8"/>
      <c r="C26" s="8"/>
    </row>
  </sheetData>
  <mergeCells count="3">
    <mergeCell ref="B2:C2"/>
    <mergeCell ref="B4:C4"/>
    <mergeCell ref="B11:C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4EE03-4492-431B-ABB8-399D4E58A8FC}">
  <dimension ref="A1:I12"/>
  <sheetViews>
    <sheetView zoomScale="90" zoomScaleNormal="90" workbookViewId="0">
      <selection activeCell="H16" sqref="H16"/>
    </sheetView>
  </sheetViews>
  <sheetFormatPr defaultColWidth="9.140625" defaultRowHeight="15"/>
  <cols>
    <col min="1" max="1" width="32.28515625" style="7" customWidth="1"/>
    <col min="2" max="2" width="12.85546875" style="7" bestFit="1" customWidth="1"/>
    <col min="3" max="3" width="61.7109375" style="7" customWidth="1"/>
    <col min="4" max="4" width="16.85546875" style="7" customWidth="1"/>
    <col min="5" max="16384" width="9.140625" style="7"/>
  </cols>
  <sheetData>
    <row r="1" spans="1:9" ht="36.950000000000003" customHeight="1">
      <c r="A1" s="148"/>
      <c r="B1" s="148"/>
      <c r="C1" s="148"/>
    </row>
    <row r="2" spans="1:9">
      <c r="A2" s="149" t="s">
        <v>12</v>
      </c>
      <c r="B2" s="131"/>
      <c r="C2" s="151" t="s">
        <v>13</v>
      </c>
      <c r="D2" s="153" t="s">
        <v>14</v>
      </c>
    </row>
    <row r="3" spans="1:9">
      <c r="A3" s="150"/>
      <c r="B3" s="132" t="s">
        <v>15</v>
      </c>
      <c r="C3" s="152"/>
      <c r="D3" s="154"/>
    </row>
    <row r="4" spans="1:9" s="46" customFormat="1">
      <c r="A4" s="155" t="s">
        <v>16</v>
      </c>
      <c r="B4" s="156"/>
      <c r="C4" s="156"/>
      <c r="D4" s="157"/>
      <c r="I4" s="134"/>
    </row>
    <row r="5" spans="1:9">
      <c r="A5" s="47" t="s">
        <v>17</v>
      </c>
      <c r="B5" s="47" t="s">
        <v>18</v>
      </c>
      <c r="C5" s="52" t="s">
        <v>19</v>
      </c>
      <c r="D5" s="136" t="s">
        <v>20</v>
      </c>
    </row>
    <row r="6" spans="1:9">
      <c r="A6" s="78" t="s">
        <v>21</v>
      </c>
      <c r="B6" s="78" t="s">
        <v>18</v>
      </c>
      <c r="C6" s="52" t="s">
        <v>22</v>
      </c>
      <c r="D6" s="135" t="s">
        <v>23</v>
      </c>
    </row>
    <row r="7" spans="1:9" s="46" customFormat="1">
      <c r="A7" s="155" t="s">
        <v>24</v>
      </c>
      <c r="B7" s="156"/>
      <c r="C7" s="156"/>
      <c r="D7" s="157"/>
      <c r="I7" s="134"/>
    </row>
    <row r="8" spans="1:9">
      <c r="A8" s="78" t="s">
        <v>25</v>
      </c>
      <c r="B8" s="78" t="s">
        <v>18</v>
      </c>
      <c r="C8" s="52" t="s">
        <v>26</v>
      </c>
      <c r="D8" s="135" t="s">
        <v>204</v>
      </c>
    </row>
    <row r="9" spans="1:9">
      <c r="A9" s="78" t="s">
        <v>27</v>
      </c>
      <c r="B9" s="78" t="s">
        <v>28</v>
      </c>
      <c r="C9" s="52" t="s">
        <v>29</v>
      </c>
      <c r="D9" s="135" t="s">
        <v>205</v>
      </c>
    </row>
    <row r="10" spans="1:9">
      <c r="A10" s="147"/>
      <c r="B10" s="147"/>
      <c r="C10" s="48"/>
    </row>
    <row r="11" spans="1:9">
      <c r="A11" s="147"/>
      <c r="B11" s="147"/>
      <c r="C11" s="48"/>
    </row>
    <row r="12" spans="1:9">
      <c r="A12" s="147"/>
      <c r="B12" s="147"/>
    </row>
  </sheetData>
  <mergeCells count="7">
    <mergeCell ref="A10:B12"/>
    <mergeCell ref="A1:C1"/>
    <mergeCell ref="A2:A3"/>
    <mergeCell ref="C2:C3"/>
    <mergeCell ref="D2:D3"/>
    <mergeCell ref="A4:D4"/>
    <mergeCell ref="A7:D7"/>
  </mergeCells>
  <hyperlinks>
    <hyperlink ref="D5" location="'1 - EU KM1'!A1" display="Page 1" xr:uid="{6AC52B1F-F1E3-400C-B255-EBEAD0925AFB}"/>
    <hyperlink ref="D6" location="'2- EU OV1'!A1" display="Page 2" xr:uid="{63CC0534-EADA-45DB-A72F-4D549F7D0DA2}"/>
    <hyperlink ref="D8" location="'3 - EU LIQ1'!A1" display="Page 3" xr:uid="{9A8026BD-797E-4AD1-BD98-F7420F4DBDB3}"/>
    <hyperlink ref="D9" location="'4 - EU LIQ B '!A1" display="Page 4" xr:uid="{B4EE28AC-8D49-4866-9D30-480EAB75D49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3"/>
  <sheetViews>
    <sheetView showGridLines="0" topLeftCell="A15" zoomScale="90" zoomScaleNormal="90" workbookViewId="0">
      <selection activeCell="D45" sqref="D45"/>
    </sheetView>
  </sheetViews>
  <sheetFormatPr defaultColWidth="9.140625" defaultRowHeight="15"/>
  <cols>
    <col min="1" max="1" width="2.5703125" customWidth="1"/>
    <col min="2" max="2" width="13.42578125" customWidth="1"/>
    <col min="3" max="3" width="73.5703125" customWidth="1"/>
    <col min="4" max="8" width="20.5703125" customWidth="1"/>
    <col min="11" max="11" width="12" customWidth="1"/>
  </cols>
  <sheetData>
    <row r="1" spans="1:14" ht="18.95" customHeight="1">
      <c r="A1" s="9"/>
    </row>
    <row r="2" spans="1:14" ht="21">
      <c r="A2" s="9"/>
      <c r="B2" s="15" t="s">
        <v>30</v>
      </c>
      <c r="D2" s="44" t="s">
        <v>31</v>
      </c>
    </row>
    <row r="3" spans="1:14" ht="21">
      <c r="A3" s="9"/>
      <c r="B3" s="15"/>
    </row>
    <row r="4" spans="1:14">
      <c r="A4" s="9"/>
      <c r="B4" s="5"/>
    </row>
    <row r="5" spans="1:14">
      <c r="A5" s="9"/>
      <c r="B5" s="161" t="s">
        <v>32</v>
      </c>
      <c r="C5" s="162"/>
      <c r="D5" s="79" t="s">
        <v>206</v>
      </c>
      <c r="E5" s="79" t="s">
        <v>33</v>
      </c>
      <c r="F5" s="79" t="s">
        <v>34</v>
      </c>
      <c r="G5" s="79" t="s">
        <v>35</v>
      </c>
      <c r="H5" s="79" t="s">
        <v>36</v>
      </c>
    </row>
    <row r="6" spans="1:14">
      <c r="A6" s="9"/>
      <c r="B6" s="163" t="s">
        <v>37</v>
      </c>
      <c r="C6" s="164"/>
      <c r="D6" s="164"/>
      <c r="E6" s="164"/>
      <c r="F6" s="164"/>
      <c r="G6" s="164"/>
      <c r="H6" s="165"/>
    </row>
    <row r="7" spans="1:14">
      <c r="A7" s="9"/>
      <c r="B7" s="80">
        <v>1</v>
      </c>
      <c r="C7" s="81" t="s">
        <v>38</v>
      </c>
      <c r="D7" s="61">
        <v>11495.7285041</v>
      </c>
      <c r="E7" s="61">
        <v>11386.981483204772</v>
      </c>
      <c r="F7" s="54">
        <v>10771.04144644213</v>
      </c>
      <c r="G7" s="61">
        <v>10845.867439172476</v>
      </c>
      <c r="H7" s="61">
        <v>10118</v>
      </c>
    </row>
    <row r="8" spans="1:14">
      <c r="A8" s="9"/>
      <c r="B8" s="80">
        <v>2</v>
      </c>
      <c r="C8" s="81" t="s">
        <v>39</v>
      </c>
      <c r="D8" s="61">
        <v>12454.581394479999</v>
      </c>
      <c r="E8" s="61">
        <v>12346.168295443949</v>
      </c>
      <c r="F8" s="54">
        <v>11721.656987</v>
      </c>
      <c r="G8" s="61">
        <v>11796.560183565383</v>
      </c>
      <c r="H8" s="61">
        <v>11067.8</v>
      </c>
    </row>
    <row r="9" spans="1:14">
      <c r="A9" s="9"/>
      <c r="B9" s="80">
        <v>3</v>
      </c>
      <c r="C9" s="81" t="s">
        <v>40</v>
      </c>
      <c r="D9" s="61">
        <v>13762.377804009999</v>
      </c>
      <c r="E9" s="61">
        <v>13622.357617722544</v>
      </c>
      <c r="F9" s="54">
        <v>12979.751037</v>
      </c>
      <c r="G9" s="61">
        <v>13060.913105855894</v>
      </c>
      <c r="H9" s="61">
        <v>12320.5</v>
      </c>
    </row>
    <row r="10" spans="1:14" ht="14.45" customHeight="1">
      <c r="A10" s="9"/>
      <c r="B10" s="158" t="s">
        <v>41</v>
      </c>
      <c r="C10" s="159"/>
      <c r="D10" s="159"/>
      <c r="E10" s="159"/>
      <c r="F10" s="159"/>
      <c r="G10" s="159"/>
      <c r="H10" s="160"/>
    </row>
    <row r="11" spans="1:14">
      <c r="A11" s="9"/>
      <c r="B11" s="80">
        <v>4</v>
      </c>
      <c r="C11" s="81" t="s">
        <v>42</v>
      </c>
      <c r="D11" s="55">
        <v>64418.980510146692</v>
      </c>
      <c r="E11" s="55">
        <v>63260.544998777208</v>
      </c>
      <c r="F11" s="55">
        <v>62520.141789814697</v>
      </c>
      <c r="G11" s="55">
        <v>62120.730459040751</v>
      </c>
      <c r="H11" s="82">
        <v>60156.9</v>
      </c>
    </row>
    <row r="12" spans="1:14" ht="15" customHeight="1">
      <c r="A12" s="9"/>
      <c r="B12" s="158" t="s">
        <v>43</v>
      </c>
      <c r="C12" s="159"/>
      <c r="D12" s="159"/>
      <c r="E12" s="159"/>
      <c r="F12" s="159"/>
      <c r="G12" s="159"/>
      <c r="H12" s="160"/>
      <c r="N12" s="36"/>
    </row>
    <row r="13" spans="1:14">
      <c r="A13" s="9"/>
      <c r="B13" s="80">
        <v>5</v>
      </c>
      <c r="C13" s="81" t="s">
        <v>44</v>
      </c>
      <c r="D13" s="56">
        <f>D7/D11*100</f>
        <v>17.845250597049262</v>
      </c>
      <c r="E13" s="56">
        <v>18.000131809526579</v>
      </c>
      <c r="F13" s="56">
        <v>17.228114233410999</v>
      </c>
      <c r="G13" s="56">
        <v>17.45933661601692</v>
      </c>
      <c r="H13" s="83">
        <v>16.8</v>
      </c>
    </row>
    <row r="14" spans="1:14">
      <c r="A14" s="9"/>
      <c r="B14" s="80">
        <v>6</v>
      </c>
      <c r="C14" s="81" t="s">
        <v>45</v>
      </c>
      <c r="D14" s="56">
        <f>D8/D11*100</f>
        <v>19.333713908307299</v>
      </c>
      <c r="E14" s="56">
        <v>19.516379910547077</v>
      </c>
      <c r="F14" s="56">
        <v>18.748609090118002</v>
      </c>
      <c r="G14" s="56">
        <v>18.989731924262284</v>
      </c>
      <c r="H14" s="83">
        <v>18.399999999999999</v>
      </c>
    </row>
    <row r="15" spans="1:14">
      <c r="A15" s="9"/>
      <c r="B15" s="80">
        <v>7</v>
      </c>
      <c r="C15" s="81" t="s">
        <v>46</v>
      </c>
      <c r="D15" s="56">
        <f>D9/D11*100</f>
        <v>21.363855334286569</v>
      </c>
      <c r="E15" s="56">
        <v>21.533734206662078</v>
      </c>
      <c r="F15" s="56">
        <v>20.760911068079</v>
      </c>
      <c r="G15" s="56">
        <v>21.025047531383418</v>
      </c>
      <c r="H15" s="83">
        <v>20.5</v>
      </c>
    </row>
    <row r="16" spans="1:14" ht="17.100000000000001" customHeight="1">
      <c r="A16" s="9"/>
      <c r="B16" s="158" t="s">
        <v>47</v>
      </c>
      <c r="C16" s="159"/>
      <c r="D16" s="159"/>
      <c r="E16" s="159"/>
      <c r="F16" s="159"/>
      <c r="G16" s="159"/>
      <c r="H16" s="160"/>
    </row>
    <row r="17" spans="1:14" ht="30">
      <c r="B17" s="84" t="s">
        <v>48</v>
      </c>
      <c r="C17" s="85" t="s">
        <v>49</v>
      </c>
      <c r="D17" s="57">
        <v>2</v>
      </c>
      <c r="E17" s="57">
        <v>2.0744367600701876</v>
      </c>
      <c r="F17" s="57">
        <v>1.9089847940666371</v>
      </c>
      <c r="G17" s="57">
        <v>1.9499126799216628</v>
      </c>
      <c r="H17" s="86">
        <v>2.5</v>
      </c>
    </row>
    <row r="18" spans="1:14">
      <c r="B18" s="84" t="s">
        <v>50</v>
      </c>
      <c r="C18" s="85" t="s">
        <v>51</v>
      </c>
      <c r="D18" s="57">
        <v>1.1668706775394804</v>
      </c>
      <c r="E18" s="57">
        <v>1.1668706775394804</v>
      </c>
      <c r="F18" s="57">
        <v>1.0738039466624834</v>
      </c>
      <c r="G18" s="57">
        <v>1.096825882455936</v>
      </c>
      <c r="H18" s="86">
        <v>1.4</v>
      </c>
    </row>
    <row r="19" spans="1:14">
      <c r="B19" s="84" t="s">
        <v>52</v>
      </c>
      <c r="C19" s="85" t="s">
        <v>53</v>
      </c>
      <c r="D19" s="57">
        <v>1.5558275700526412</v>
      </c>
      <c r="E19" s="57">
        <v>1.5558275700526412</v>
      </c>
      <c r="F19" s="57">
        <v>1.431738595549978</v>
      </c>
      <c r="G19" s="57">
        <v>1.4624345099412475</v>
      </c>
      <c r="H19" s="86">
        <v>1.9</v>
      </c>
    </row>
    <row r="20" spans="1:14">
      <c r="A20" s="9"/>
      <c r="B20" s="80" t="s">
        <v>54</v>
      </c>
      <c r="C20" s="81" t="s">
        <v>55</v>
      </c>
      <c r="D20" s="57">
        <v>10</v>
      </c>
      <c r="E20" s="57">
        <v>10.074436760070189</v>
      </c>
      <c r="F20" s="57">
        <v>9.9089847940666367</v>
      </c>
      <c r="G20" s="57">
        <v>9.9499126799216633</v>
      </c>
      <c r="H20" s="86">
        <v>10.5</v>
      </c>
    </row>
    <row r="21" spans="1:14" ht="15.75" customHeight="1">
      <c r="A21" s="9"/>
      <c r="B21" s="158" t="s">
        <v>56</v>
      </c>
      <c r="C21" s="159"/>
      <c r="D21" s="159"/>
      <c r="E21" s="159"/>
      <c r="F21" s="159"/>
      <c r="G21" s="159"/>
      <c r="H21" s="160"/>
      <c r="N21" s="142"/>
    </row>
    <row r="22" spans="1:14">
      <c r="A22" s="9"/>
      <c r="B22" s="80">
        <v>8</v>
      </c>
      <c r="C22" s="81" t="s">
        <v>57</v>
      </c>
      <c r="D22" s="56">
        <v>2.5</v>
      </c>
      <c r="E22" s="56">
        <v>2.5</v>
      </c>
      <c r="F22" s="56">
        <v>2.5</v>
      </c>
      <c r="G22" s="56">
        <v>2.5</v>
      </c>
      <c r="H22" s="83">
        <v>2.5</v>
      </c>
      <c r="N22" s="142"/>
    </row>
    <row r="23" spans="1:14" ht="30">
      <c r="A23" s="9"/>
      <c r="B23" s="80" t="s">
        <v>58</v>
      </c>
      <c r="C23" s="81" t="s">
        <v>59</v>
      </c>
      <c r="D23" s="56">
        <v>0</v>
      </c>
      <c r="E23" s="56">
        <v>0</v>
      </c>
      <c r="F23" s="56">
        <v>0</v>
      </c>
      <c r="G23" s="56">
        <v>0</v>
      </c>
      <c r="H23" s="56">
        <v>0</v>
      </c>
    </row>
    <row r="24" spans="1:14">
      <c r="A24" s="9"/>
      <c r="B24" s="80">
        <v>9</v>
      </c>
      <c r="C24" s="81" t="s">
        <v>60</v>
      </c>
      <c r="D24" s="56">
        <v>2.4714838164174502</v>
      </c>
      <c r="E24" s="56">
        <v>2.4696056339120021</v>
      </c>
      <c r="F24" s="56">
        <v>2.4696093576290168</v>
      </c>
      <c r="G24" s="56">
        <v>2.4661169288193143</v>
      </c>
      <c r="H24" s="83">
        <v>2.5</v>
      </c>
    </row>
    <row r="25" spans="1:14">
      <c r="A25" s="9"/>
      <c r="B25" s="80" t="s">
        <v>61</v>
      </c>
      <c r="C25" s="81" t="s">
        <v>62</v>
      </c>
      <c r="D25" s="56">
        <v>0.40957427176293676</v>
      </c>
      <c r="E25" s="56">
        <v>0.40957427176293676</v>
      </c>
      <c r="F25" s="58">
        <v>0</v>
      </c>
      <c r="G25" s="56">
        <v>0</v>
      </c>
      <c r="H25" s="56">
        <v>0</v>
      </c>
    </row>
    <row r="26" spans="1:14">
      <c r="A26" s="9"/>
      <c r="B26" s="80">
        <v>10</v>
      </c>
      <c r="C26" s="81" t="s">
        <v>63</v>
      </c>
      <c r="D26" s="56">
        <v>0</v>
      </c>
      <c r="E26" s="56">
        <v>0</v>
      </c>
      <c r="F26" s="56">
        <v>0</v>
      </c>
      <c r="G26" s="56">
        <v>0</v>
      </c>
      <c r="H26" s="56">
        <v>0</v>
      </c>
    </row>
    <row r="27" spans="1:14">
      <c r="A27" s="9"/>
      <c r="B27" s="80" t="s">
        <v>64</v>
      </c>
      <c r="C27" s="87" t="s">
        <v>65</v>
      </c>
      <c r="D27" s="56">
        <v>1</v>
      </c>
      <c r="E27" s="56">
        <v>1</v>
      </c>
      <c r="F27" s="56">
        <v>1</v>
      </c>
      <c r="G27" s="56">
        <v>1</v>
      </c>
      <c r="H27" s="88">
        <v>1</v>
      </c>
    </row>
    <row r="28" spans="1:14">
      <c r="A28" s="9"/>
      <c r="B28" s="80">
        <v>11</v>
      </c>
      <c r="C28" s="87" t="s">
        <v>66</v>
      </c>
      <c r="D28" s="56">
        <v>6.3810580881803869</v>
      </c>
      <c r="E28" s="56">
        <v>6.3791799056749383</v>
      </c>
      <c r="F28" s="56">
        <v>5.9696093576290163</v>
      </c>
      <c r="G28" s="56">
        <v>5.9661169288193143</v>
      </c>
      <c r="H28" s="88">
        <v>6</v>
      </c>
    </row>
    <row r="29" spans="1:14">
      <c r="A29" s="9"/>
      <c r="B29" s="80" t="s">
        <v>67</v>
      </c>
      <c r="C29" s="87" t="s">
        <v>68</v>
      </c>
      <c r="D29" s="58">
        <v>16.399999999999999</v>
      </c>
      <c r="E29" s="58">
        <v>16.453616665745127</v>
      </c>
      <c r="F29" s="58">
        <v>15.878594151695653</v>
      </c>
      <c r="G29" s="58">
        <v>15.916029608740978</v>
      </c>
      <c r="H29" s="89">
        <v>16.399999999999999</v>
      </c>
    </row>
    <row r="30" spans="1:14">
      <c r="A30" s="9"/>
      <c r="B30" s="80">
        <v>12</v>
      </c>
      <c r="C30" s="87" t="s">
        <v>69</v>
      </c>
      <c r="D30" s="58">
        <v>12.2</v>
      </c>
      <c r="E30" s="58">
        <v>12.34333556903168</v>
      </c>
      <c r="F30" s="58">
        <v>11.664219271542581</v>
      </c>
      <c r="G30" s="58">
        <v>11.872460646240906</v>
      </c>
      <c r="H30" s="89">
        <v>10.9</v>
      </c>
      <c r="J30" s="142"/>
    </row>
    <row r="31" spans="1:14" ht="14.45" customHeight="1">
      <c r="A31" s="9"/>
      <c r="B31" s="158" t="s">
        <v>70</v>
      </c>
      <c r="C31" s="159"/>
      <c r="D31" s="159"/>
      <c r="E31" s="159"/>
      <c r="F31" s="159"/>
      <c r="G31" s="159"/>
      <c r="H31" s="160"/>
    </row>
    <row r="32" spans="1:14">
      <c r="A32" s="9"/>
      <c r="B32" s="80">
        <v>13</v>
      </c>
      <c r="C32" s="90" t="s">
        <v>71</v>
      </c>
      <c r="D32" s="59">
        <v>137760.90748762363</v>
      </c>
      <c r="E32" s="59">
        <v>134629.90100928899</v>
      </c>
      <c r="F32" s="59">
        <v>130160.13608407628</v>
      </c>
      <c r="G32" s="59">
        <v>129943.49728265764</v>
      </c>
      <c r="H32" s="91">
        <v>125280</v>
      </c>
    </row>
    <row r="33" spans="1:8">
      <c r="A33" s="9"/>
      <c r="B33" s="80">
        <v>14</v>
      </c>
      <c r="C33" s="90" t="s">
        <v>72</v>
      </c>
      <c r="D33" s="58">
        <v>9.0407225254371752</v>
      </c>
      <c r="E33" s="58">
        <v>9.1704503998648175</v>
      </c>
      <c r="F33" s="58">
        <v>9.0055660199906296</v>
      </c>
      <c r="G33" s="58">
        <v>9.0782227893290361</v>
      </c>
      <c r="H33" s="92">
        <v>8.8000000000000007</v>
      </c>
    </row>
    <row r="34" spans="1:8" ht="14.45" customHeight="1">
      <c r="B34" s="158" t="s">
        <v>73</v>
      </c>
      <c r="C34" s="159"/>
      <c r="D34" s="159"/>
      <c r="E34" s="159"/>
      <c r="F34" s="159"/>
      <c r="G34" s="159"/>
      <c r="H34" s="160"/>
    </row>
    <row r="35" spans="1:8" s="4" customFormat="1" ht="30">
      <c r="B35" s="93" t="s">
        <v>74</v>
      </c>
      <c r="C35" s="85" t="s">
        <v>75</v>
      </c>
      <c r="D35" s="58">
        <v>0</v>
      </c>
      <c r="E35" s="58">
        <v>0</v>
      </c>
      <c r="F35" s="58">
        <v>0</v>
      </c>
      <c r="G35" s="58">
        <v>0</v>
      </c>
      <c r="H35" s="58">
        <v>0</v>
      </c>
    </row>
    <row r="36" spans="1:8" s="4" customFormat="1">
      <c r="B36" s="93" t="s">
        <v>76</v>
      </c>
      <c r="C36" s="85" t="s">
        <v>51</v>
      </c>
      <c r="D36" s="58">
        <v>0</v>
      </c>
      <c r="E36" s="58">
        <v>0</v>
      </c>
      <c r="F36" s="58">
        <v>0</v>
      </c>
      <c r="G36" s="58">
        <v>0</v>
      </c>
      <c r="H36" s="58">
        <v>0</v>
      </c>
    </row>
    <row r="37" spans="1:8" s="4" customFormat="1">
      <c r="B37" s="93" t="s">
        <v>77</v>
      </c>
      <c r="C37" s="85" t="s">
        <v>78</v>
      </c>
      <c r="D37" s="58">
        <v>3</v>
      </c>
      <c r="E37" s="58">
        <v>3</v>
      </c>
      <c r="F37" s="58">
        <v>3</v>
      </c>
      <c r="G37" s="58">
        <v>3</v>
      </c>
      <c r="H37" s="58">
        <v>3</v>
      </c>
    </row>
    <row r="38" spans="1:8" s="4" customFormat="1" ht="14.45" customHeight="1">
      <c r="B38" s="158" t="s">
        <v>79</v>
      </c>
      <c r="C38" s="159"/>
      <c r="D38" s="159"/>
      <c r="E38" s="159"/>
      <c r="F38" s="159"/>
      <c r="G38" s="159"/>
      <c r="H38" s="160"/>
    </row>
    <row r="39" spans="1:8" s="4" customFormat="1">
      <c r="B39" s="93" t="s">
        <v>80</v>
      </c>
      <c r="C39" s="12" t="s">
        <v>81</v>
      </c>
      <c r="D39" s="130">
        <v>0</v>
      </c>
      <c r="E39" s="58">
        <v>0</v>
      </c>
      <c r="F39" s="58">
        <v>0</v>
      </c>
      <c r="G39" s="58">
        <v>0</v>
      </c>
      <c r="H39" s="58">
        <v>0</v>
      </c>
    </row>
    <row r="40" spans="1:8" s="3" customFormat="1">
      <c r="B40" s="93" t="s">
        <v>82</v>
      </c>
      <c r="C40" s="87" t="s">
        <v>83</v>
      </c>
      <c r="D40" s="58">
        <v>3</v>
      </c>
      <c r="E40" s="58">
        <v>3</v>
      </c>
      <c r="F40" s="58">
        <v>3</v>
      </c>
      <c r="G40" s="58">
        <v>3</v>
      </c>
      <c r="H40" s="58">
        <v>3</v>
      </c>
    </row>
    <row r="41" spans="1:8" ht="14.45" customHeight="1">
      <c r="A41" s="9"/>
      <c r="B41" s="158" t="s">
        <v>84</v>
      </c>
      <c r="C41" s="159"/>
      <c r="D41" s="159"/>
      <c r="E41" s="159"/>
      <c r="F41" s="159"/>
      <c r="G41" s="159"/>
      <c r="H41" s="160"/>
    </row>
    <row r="42" spans="1:8">
      <c r="A42" s="9"/>
      <c r="B42" s="80">
        <v>15</v>
      </c>
      <c r="C42" s="90" t="s">
        <v>85</v>
      </c>
      <c r="D42" s="61">
        <v>42935.246806991243</v>
      </c>
      <c r="E42" s="54">
        <v>41040.372289017665</v>
      </c>
      <c r="F42" s="61">
        <v>39448.11543596859</v>
      </c>
      <c r="G42" s="61">
        <v>38257.149309545872</v>
      </c>
      <c r="H42" s="61">
        <v>37140.533543294856</v>
      </c>
    </row>
    <row r="43" spans="1:8">
      <c r="A43" s="9"/>
      <c r="B43" s="94" t="s">
        <v>86</v>
      </c>
      <c r="C43" s="90" t="s">
        <v>87</v>
      </c>
      <c r="D43" s="61">
        <v>15362.686486865909</v>
      </c>
      <c r="E43" s="54">
        <v>14882.153814644635</v>
      </c>
      <c r="F43" s="61">
        <v>14218.784632062612</v>
      </c>
      <c r="G43" s="61">
        <v>13873.069062781298</v>
      </c>
      <c r="H43" s="61">
        <v>13533.933661173409</v>
      </c>
    </row>
    <row r="44" spans="1:8">
      <c r="A44" s="9"/>
      <c r="B44" s="94" t="s">
        <v>88</v>
      </c>
      <c r="C44" s="90" t="s">
        <v>89</v>
      </c>
      <c r="D44" s="61">
        <v>1569.030225512475</v>
      </c>
      <c r="E44" s="54">
        <v>1366.340355333024</v>
      </c>
      <c r="F44" s="61">
        <v>1123.7204251923399</v>
      </c>
      <c r="G44" s="61">
        <v>940.251480283094</v>
      </c>
      <c r="H44" s="61">
        <v>663.66489534796597</v>
      </c>
    </row>
    <row r="45" spans="1:8">
      <c r="A45" s="9"/>
      <c r="B45" s="80">
        <v>16</v>
      </c>
      <c r="C45" s="90" t="s">
        <v>90</v>
      </c>
      <c r="D45" s="61">
        <v>13793.656261353444</v>
      </c>
      <c r="E45" s="54">
        <v>13515.81345931161</v>
      </c>
      <c r="F45" s="61">
        <v>13095.064206870276</v>
      </c>
      <c r="G45" s="61">
        <v>12932.817582498205</v>
      </c>
      <c r="H45" s="61">
        <v>12870.26876582546</v>
      </c>
    </row>
    <row r="46" spans="1:8">
      <c r="A46" s="9"/>
      <c r="B46" s="80">
        <v>17</v>
      </c>
      <c r="C46" s="90" t="s">
        <v>91</v>
      </c>
      <c r="D46" s="62">
        <v>311.77420000000001</v>
      </c>
      <c r="E46" s="60">
        <v>304.17270000000002</v>
      </c>
      <c r="F46" s="62">
        <v>301.68</v>
      </c>
      <c r="G46" s="95">
        <v>296.38830000000002</v>
      </c>
      <c r="H46" s="62">
        <v>289.26710000000003</v>
      </c>
    </row>
    <row r="47" spans="1:8" ht="14.45" customHeight="1">
      <c r="A47" s="9"/>
      <c r="B47" s="158" t="s">
        <v>92</v>
      </c>
      <c r="C47" s="159"/>
      <c r="D47" s="159"/>
      <c r="E47" s="159"/>
      <c r="F47" s="159"/>
      <c r="G47" s="159"/>
      <c r="H47" s="160"/>
    </row>
    <row r="48" spans="1:8">
      <c r="A48" s="9"/>
      <c r="B48" s="80">
        <v>18</v>
      </c>
      <c r="C48" s="90" t="s">
        <v>93</v>
      </c>
      <c r="D48" s="61">
        <v>108465.80239315651</v>
      </c>
      <c r="E48" s="61">
        <v>105568.48392436298</v>
      </c>
      <c r="F48" s="61">
        <v>101994.56409532699</v>
      </c>
      <c r="G48" s="61">
        <v>100823.409202601</v>
      </c>
      <c r="H48" s="54">
        <v>97293.691767090495</v>
      </c>
    </row>
    <row r="49" spans="1:8">
      <c r="A49" s="9"/>
      <c r="B49" s="80">
        <v>19</v>
      </c>
      <c r="C49" s="90" t="s">
        <v>94</v>
      </c>
      <c r="D49" s="61">
        <v>73531.435725602991</v>
      </c>
      <c r="E49" s="61">
        <v>71524.923080401815</v>
      </c>
      <c r="F49" s="61">
        <v>70610.790354043202</v>
      </c>
      <c r="G49" s="61">
        <v>69269.602167052522</v>
      </c>
      <c r="H49" s="54">
        <v>67368.5642998064</v>
      </c>
    </row>
    <row r="50" spans="1:8">
      <c r="A50" s="9"/>
      <c r="B50" s="80">
        <v>20</v>
      </c>
      <c r="C50" s="96" t="s">
        <v>95</v>
      </c>
      <c r="D50" s="62">
        <v>147.50943092953901</v>
      </c>
      <c r="E50" s="62">
        <v>147.596780783242</v>
      </c>
      <c r="F50" s="62">
        <v>144.44614425631701</v>
      </c>
      <c r="G50" s="62">
        <v>145.55217014160499</v>
      </c>
      <c r="H50" s="60">
        <v>144.42001663284699</v>
      </c>
    </row>
    <row r="51" spans="1:8">
      <c r="A51" s="9"/>
    </row>
    <row r="52" spans="1:8">
      <c r="A52" s="9"/>
      <c r="D52" s="31"/>
      <c r="E52" s="31"/>
      <c r="F52" s="31"/>
      <c r="G52" s="31"/>
      <c r="H52" s="31"/>
    </row>
    <row r="53" spans="1:8">
      <c r="A53" s="9"/>
    </row>
    <row r="54" spans="1:8">
      <c r="A54" s="9"/>
    </row>
    <row r="55" spans="1:8">
      <c r="A55" s="9"/>
    </row>
    <row r="56" spans="1:8">
      <c r="A56" s="9"/>
    </row>
    <row r="57" spans="1:8">
      <c r="A57" s="9"/>
    </row>
    <row r="58" spans="1:8">
      <c r="A58" s="9"/>
    </row>
    <row r="59" spans="1:8">
      <c r="A59" s="9"/>
    </row>
    <row r="60" spans="1:8">
      <c r="A60" s="9"/>
    </row>
    <row r="61" spans="1:8">
      <c r="A61" s="9"/>
    </row>
    <row r="62" spans="1:8">
      <c r="A62" s="9"/>
    </row>
    <row r="63" spans="1:8">
      <c r="A63" s="9"/>
    </row>
    <row r="64" spans="1:8">
      <c r="A64" s="9"/>
    </row>
    <row r="65" spans="1:1">
      <c r="A65" s="9"/>
    </row>
    <row r="66" spans="1:1">
      <c r="A66" s="9"/>
    </row>
    <row r="67" spans="1:1">
      <c r="A67" s="9"/>
    </row>
    <row r="68" spans="1:1">
      <c r="A68" s="9"/>
    </row>
    <row r="69" spans="1:1">
      <c r="A69" s="9"/>
    </row>
    <row r="70" spans="1:1">
      <c r="A70" s="9"/>
    </row>
    <row r="71" spans="1:1">
      <c r="A71" s="9"/>
    </row>
    <row r="72" spans="1:1">
      <c r="A72" s="9"/>
    </row>
    <row r="73" spans="1:1">
      <c r="A73" s="9"/>
    </row>
    <row r="74" spans="1:1">
      <c r="A74" s="9"/>
    </row>
    <row r="75" spans="1:1">
      <c r="A75" s="9"/>
    </row>
    <row r="76" spans="1:1">
      <c r="A76" s="9"/>
    </row>
    <row r="77" spans="1:1">
      <c r="A77" s="9"/>
    </row>
    <row r="78" spans="1:1">
      <c r="A78" s="9"/>
    </row>
    <row r="79" spans="1:1">
      <c r="A79" s="9"/>
    </row>
    <row r="80" spans="1:1">
      <c r="A80" s="9"/>
    </row>
    <row r="81" spans="1:1">
      <c r="A81" s="9"/>
    </row>
    <row r="82" spans="1:1">
      <c r="A82" s="9"/>
    </row>
    <row r="83" spans="1:1">
      <c r="A83" s="9"/>
    </row>
    <row r="84" spans="1:1">
      <c r="A84" s="9"/>
    </row>
    <row r="85" spans="1:1">
      <c r="A85" s="9"/>
    </row>
    <row r="86" spans="1:1">
      <c r="A86" s="9"/>
    </row>
    <row r="87" spans="1:1">
      <c r="A87" s="9"/>
    </row>
    <row r="88" spans="1:1">
      <c r="A88" s="9"/>
    </row>
    <row r="89" spans="1:1">
      <c r="A89" s="9"/>
    </row>
    <row r="90" spans="1:1">
      <c r="A90" s="9"/>
    </row>
    <row r="91" spans="1:1">
      <c r="A91" s="9"/>
    </row>
    <row r="92" spans="1:1">
      <c r="A92" s="9"/>
    </row>
    <row r="93" spans="1:1">
      <c r="A93" s="9"/>
    </row>
    <row r="94" spans="1:1">
      <c r="A94" s="9"/>
    </row>
    <row r="95" spans="1:1">
      <c r="A95" s="9"/>
    </row>
    <row r="96" spans="1:1">
      <c r="A96" s="9"/>
    </row>
    <row r="97" spans="1:9">
      <c r="A97" s="9"/>
    </row>
    <row r="98" spans="1:9">
      <c r="A98" s="9"/>
    </row>
    <row r="99" spans="1:9">
      <c r="A99" s="9"/>
    </row>
    <row r="100" spans="1:9">
      <c r="A100" s="9"/>
    </row>
    <row r="101" spans="1:9">
      <c r="A101" s="9"/>
    </row>
    <row r="102" spans="1:9">
      <c r="A102" s="9"/>
    </row>
    <row r="103" spans="1:9">
      <c r="A103" s="9"/>
    </row>
    <row r="104" spans="1:9">
      <c r="A104" s="9"/>
      <c r="B104" s="9"/>
      <c r="C104" s="9"/>
      <c r="D104" s="9"/>
      <c r="E104" s="9"/>
      <c r="F104" s="9"/>
      <c r="G104" s="9"/>
      <c r="H104" s="9"/>
      <c r="I104" s="9"/>
    </row>
    <row r="105" spans="1:9">
      <c r="A105" s="9"/>
      <c r="B105" s="9"/>
      <c r="C105" s="9"/>
      <c r="D105" s="9"/>
      <c r="E105" s="9"/>
      <c r="F105" s="9"/>
      <c r="G105" s="9"/>
      <c r="H105" s="9"/>
      <c r="I105" s="9"/>
    </row>
    <row r="106" spans="1:9">
      <c r="A106" s="9"/>
      <c r="B106" s="9"/>
      <c r="C106" s="9"/>
      <c r="D106" s="9"/>
      <c r="E106" s="9"/>
      <c r="F106" s="9"/>
      <c r="G106" s="9"/>
      <c r="H106" s="9"/>
      <c r="I106" s="9"/>
    </row>
    <row r="107" spans="1:9">
      <c r="A107" s="9"/>
      <c r="B107" s="9"/>
      <c r="C107" s="9"/>
      <c r="D107" s="9"/>
      <c r="E107" s="9"/>
      <c r="F107" s="9"/>
      <c r="G107" s="9"/>
      <c r="H107" s="9"/>
      <c r="I107" s="9"/>
    </row>
    <row r="108" spans="1:9">
      <c r="A108" s="9"/>
      <c r="B108" s="9"/>
      <c r="C108" s="9"/>
      <c r="D108" s="9"/>
      <c r="E108" s="9"/>
      <c r="F108" s="9"/>
      <c r="G108" s="9"/>
      <c r="H108" s="9"/>
      <c r="I108" s="9"/>
    </row>
    <row r="109" spans="1:9">
      <c r="A109" s="9"/>
      <c r="B109" s="9"/>
      <c r="C109" s="9"/>
      <c r="D109" s="9"/>
      <c r="E109" s="9"/>
      <c r="F109" s="9"/>
      <c r="G109" s="9"/>
      <c r="H109" s="9"/>
      <c r="I109" s="9"/>
    </row>
    <row r="110" spans="1:9">
      <c r="A110" s="9"/>
      <c r="B110" s="9"/>
      <c r="C110" s="9"/>
      <c r="D110" s="9"/>
      <c r="E110" s="9"/>
      <c r="F110" s="9"/>
      <c r="G110" s="9"/>
      <c r="H110" s="9"/>
      <c r="I110" s="9"/>
    </row>
    <row r="111" spans="1:9">
      <c r="A111" s="9"/>
      <c r="B111" s="9"/>
      <c r="C111" s="9"/>
      <c r="D111" s="9"/>
      <c r="E111" s="9"/>
      <c r="F111" s="9"/>
      <c r="G111" s="9"/>
      <c r="H111" s="9"/>
      <c r="I111" s="9"/>
    </row>
    <row r="112" spans="1:9">
      <c r="A112" s="9"/>
      <c r="B112" s="9"/>
      <c r="C112" s="9"/>
      <c r="D112" s="9"/>
      <c r="E112" s="9"/>
      <c r="F112" s="9"/>
      <c r="G112" s="9"/>
      <c r="H112" s="9"/>
      <c r="I112" s="9"/>
    </row>
    <row r="113" spans="1:9">
      <c r="A113" s="9"/>
      <c r="B113" s="9"/>
      <c r="C113" s="9"/>
      <c r="D113" s="9"/>
      <c r="E113" s="9"/>
      <c r="F113" s="9"/>
      <c r="G113" s="9"/>
      <c r="H113" s="9"/>
      <c r="I113" s="9"/>
    </row>
    <row r="114" spans="1:9">
      <c r="A114" s="9"/>
      <c r="B114" s="9"/>
      <c r="C114" s="9"/>
      <c r="D114" s="9"/>
      <c r="E114" s="9"/>
      <c r="F114" s="9"/>
      <c r="G114" s="9"/>
      <c r="H114" s="9"/>
      <c r="I114" s="9"/>
    </row>
    <row r="115" spans="1:9">
      <c r="A115" s="9"/>
      <c r="B115" s="9"/>
      <c r="C115" s="9"/>
      <c r="D115" s="9"/>
      <c r="E115" s="9"/>
      <c r="F115" s="9"/>
      <c r="G115" s="9"/>
      <c r="H115" s="9"/>
      <c r="I115" s="9"/>
    </row>
    <row r="116" spans="1:9">
      <c r="A116" s="9"/>
      <c r="B116" s="9"/>
      <c r="C116" s="9"/>
      <c r="D116" s="9"/>
      <c r="E116" s="9"/>
      <c r="F116" s="9"/>
      <c r="G116" s="9"/>
      <c r="H116" s="9"/>
      <c r="I116" s="9"/>
    </row>
    <row r="117" spans="1:9">
      <c r="A117" s="9"/>
      <c r="B117" s="9"/>
      <c r="C117" s="9"/>
      <c r="D117" s="9"/>
      <c r="E117" s="9"/>
      <c r="F117" s="9"/>
      <c r="G117" s="9"/>
      <c r="H117" s="9"/>
      <c r="I117" s="9"/>
    </row>
    <row r="118" spans="1:9">
      <c r="A118" s="9"/>
      <c r="B118" s="9"/>
      <c r="C118" s="9"/>
      <c r="D118" s="9"/>
      <c r="E118" s="9"/>
      <c r="F118" s="9"/>
      <c r="G118" s="9"/>
      <c r="H118" s="9"/>
      <c r="I118" s="9"/>
    </row>
    <row r="119" spans="1:9">
      <c r="A119" s="9"/>
      <c r="B119" s="9"/>
      <c r="C119" s="9"/>
      <c r="D119" s="9"/>
      <c r="E119" s="9"/>
      <c r="F119" s="9"/>
      <c r="G119" s="9"/>
      <c r="H119" s="9"/>
      <c r="I119" s="9"/>
    </row>
    <row r="120" spans="1:9">
      <c r="A120" s="9"/>
      <c r="B120" s="9"/>
      <c r="C120" s="9"/>
      <c r="D120" s="9"/>
      <c r="E120" s="9"/>
      <c r="F120" s="9"/>
      <c r="G120" s="9"/>
      <c r="H120" s="9"/>
      <c r="I120" s="9"/>
    </row>
    <row r="121" spans="1:9">
      <c r="A121" s="9"/>
      <c r="B121" s="9"/>
      <c r="C121" s="9"/>
      <c r="D121" s="9"/>
      <c r="E121" s="9"/>
      <c r="F121" s="9"/>
      <c r="G121" s="9"/>
      <c r="H121" s="9"/>
      <c r="I121" s="9"/>
    </row>
    <row r="122" spans="1:9">
      <c r="A122" s="9"/>
      <c r="B122" s="9"/>
      <c r="C122" s="9"/>
      <c r="D122" s="9"/>
      <c r="E122" s="9"/>
      <c r="F122" s="9"/>
      <c r="G122" s="9"/>
      <c r="H122" s="9"/>
      <c r="I122" s="9"/>
    </row>
    <row r="123" spans="1:9">
      <c r="A123" s="9"/>
      <c r="B123" s="9"/>
      <c r="C123" s="9"/>
      <c r="D123" s="9"/>
      <c r="E123" s="9"/>
      <c r="F123" s="9"/>
      <c r="G123" s="9"/>
      <c r="H123" s="9"/>
      <c r="I123" s="9"/>
    </row>
    <row r="124" spans="1:9">
      <c r="A124" s="9"/>
      <c r="B124" s="9"/>
      <c r="C124" s="9"/>
      <c r="D124" s="9"/>
      <c r="E124" s="9"/>
      <c r="F124" s="9"/>
      <c r="G124" s="9"/>
      <c r="H124" s="9"/>
      <c r="I124" s="9"/>
    </row>
    <row r="125" spans="1:9">
      <c r="A125" s="9"/>
      <c r="B125" s="9"/>
      <c r="C125" s="9"/>
      <c r="D125" s="9"/>
      <c r="E125" s="9"/>
      <c r="F125" s="9"/>
      <c r="G125" s="9"/>
      <c r="H125" s="9"/>
      <c r="I125" s="9"/>
    </row>
    <row r="126" spans="1:9">
      <c r="A126" s="9"/>
      <c r="B126" s="9"/>
      <c r="C126" s="9"/>
      <c r="D126" s="9"/>
      <c r="E126" s="9"/>
      <c r="F126" s="9"/>
      <c r="G126" s="9"/>
      <c r="H126" s="9"/>
      <c r="I126" s="9"/>
    </row>
    <row r="127" spans="1:9">
      <c r="A127" s="9"/>
      <c r="B127" s="9"/>
      <c r="C127" s="9"/>
      <c r="D127" s="9"/>
      <c r="E127" s="9"/>
      <c r="F127" s="9"/>
      <c r="G127" s="9"/>
      <c r="H127" s="9"/>
      <c r="I127" s="9"/>
    </row>
    <row r="128" spans="1:9">
      <c r="A128" s="9"/>
      <c r="B128" s="9"/>
      <c r="C128" s="9"/>
      <c r="D128" s="9"/>
      <c r="E128" s="9"/>
      <c r="F128" s="9"/>
      <c r="G128" s="9"/>
      <c r="H128" s="9"/>
      <c r="I128" s="9"/>
    </row>
    <row r="129" spans="1:9">
      <c r="A129" s="9"/>
      <c r="B129" s="9"/>
      <c r="C129" s="9"/>
      <c r="D129" s="9"/>
      <c r="E129" s="9"/>
      <c r="F129" s="9"/>
      <c r="G129" s="9"/>
      <c r="H129" s="9"/>
      <c r="I129" s="9"/>
    </row>
    <row r="130" spans="1:9">
      <c r="A130" s="9"/>
      <c r="B130" s="9"/>
      <c r="C130" s="9"/>
      <c r="D130" s="9"/>
      <c r="E130" s="9"/>
      <c r="F130" s="9"/>
      <c r="G130" s="9"/>
      <c r="H130" s="9"/>
      <c r="I130" s="9"/>
    </row>
    <row r="131" spans="1:9">
      <c r="A131" s="9"/>
      <c r="B131" s="9"/>
      <c r="C131" s="9"/>
      <c r="D131" s="9"/>
      <c r="E131" s="9"/>
      <c r="F131" s="9"/>
      <c r="G131" s="9"/>
      <c r="H131" s="9"/>
      <c r="I131" s="9"/>
    </row>
    <row r="132" spans="1:9">
      <c r="A132" s="9"/>
      <c r="B132" s="9"/>
      <c r="C132" s="9"/>
      <c r="D132" s="9"/>
      <c r="E132" s="9"/>
      <c r="F132" s="9"/>
      <c r="G132" s="9"/>
      <c r="H132" s="9"/>
      <c r="I132" s="9"/>
    </row>
    <row r="133" spans="1:9">
      <c r="A133" s="9"/>
      <c r="B133" s="9"/>
      <c r="C133" s="9"/>
      <c r="D133" s="9"/>
      <c r="E133" s="9"/>
      <c r="F133" s="9"/>
      <c r="G133" s="9"/>
      <c r="H133" s="9"/>
      <c r="I133" s="9"/>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ignoredErrors>
    <ignoredError sqref="D14:D15"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DD684-EF2B-40FF-903C-BD5DA585BED5}">
  <sheetPr>
    <pageSetUpPr fitToPage="1"/>
  </sheetPr>
  <dimension ref="A1:N43"/>
  <sheetViews>
    <sheetView showGridLines="0" zoomScale="90" zoomScaleNormal="90" workbookViewId="0">
      <selection activeCell="D2" sqref="D2"/>
    </sheetView>
  </sheetViews>
  <sheetFormatPr defaultColWidth="9.140625" defaultRowHeight="15"/>
  <cols>
    <col min="1" max="1" width="3.5703125" customWidth="1"/>
    <col min="2" max="2" width="7.5703125" customWidth="1"/>
    <col min="3" max="3" width="66.42578125" customWidth="1"/>
    <col min="4" max="4" width="20.7109375" customWidth="1"/>
    <col min="5" max="6" width="20.7109375" style="2" customWidth="1"/>
    <col min="9" max="9" width="15.5703125" customWidth="1"/>
  </cols>
  <sheetData>
    <row r="1" spans="1:14" ht="21.95" customHeight="1">
      <c r="A1" s="138"/>
      <c r="B1" s="9"/>
      <c r="C1" s="9"/>
      <c r="D1" s="9"/>
      <c r="E1" s="10"/>
      <c r="F1" s="10"/>
    </row>
    <row r="2" spans="1:14" ht="21">
      <c r="A2" s="9"/>
      <c r="B2" s="15" t="s">
        <v>199</v>
      </c>
      <c r="D2" s="44" t="s">
        <v>31</v>
      </c>
    </row>
    <row r="3" spans="1:14">
      <c r="A3" s="9"/>
    </row>
    <row r="4" spans="1:14">
      <c r="A4" s="9"/>
    </row>
    <row r="5" spans="1:14" ht="29.1" customHeight="1">
      <c r="A5" s="9"/>
      <c r="B5" s="166" t="s">
        <v>32</v>
      </c>
      <c r="C5" s="167"/>
      <c r="D5" s="170" t="s">
        <v>96</v>
      </c>
      <c r="E5" s="171"/>
      <c r="F5" s="128" t="s">
        <v>97</v>
      </c>
    </row>
    <row r="6" spans="1:14">
      <c r="A6" s="9"/>
      <c r="B6" s="168"/>
      <c r="C6" s="169"/>
      <c r="D6" s="118" t="s">
        <v>206</v>
      </c>
      <c r="E6" s="133" t="s">
        <v>33</v>
      </c>
      <c r="F6" s="118" t="s">
        <v>206</v>
      </c>
    </row>
    <row r="7" spans="1:14">
      <c r="A7" s="9"/>
      <c r="B7" s="97">
        <v>1</v>
      </c>
      <c r="C7" s="98" t="s">
        <v>98</v>
      </c>
      <c r="D7" s="99">
        <f>SUM(D8:D12)</f>
        <v>51153.027867278499</v>
      </c>
      <c r="E7" s="99">
        <v>49319.093119247897</v>
      </c>
      <c r="F7" s="99">
        <f>D7*0.08</f>
        <v>4092.2422293822801</v>
      </c>
    </row>
    <row r="8" spans="1:14">
      <c r="A8" s="9"/>
      <c r="B8" s="80">
        <v>2</v>
      </c>
      <c r="C8" s="100" t="s">
        <v>99</v>
      </c>
      <c r="D8" s="101">
        <v>51153.027867278499</v>
      </c>
      <c r="E8" s="101">
        <v>49319.093119247897</v>
      </c>
      <c r="F8" s="102">
        <f>D8*0.08</f>
        <v>4092.2422293822801</v>
      </c>
    </row>
    <row r="9" spans="1:14">
      <c r="A9" s="9"/>
      <c r="B9" s="80">
        <v>3</v>
      </c>
      <c r="C9" s="100" t="s">
        <v>100</v>
      </c>
      <c r="D9" s="102">
        <v>0</v>
      </c>
      <c r="E9" s="102">
        <v>0</v>
      </c>
      <c r="F9" s="102">
        <f>D9*0.08</f>
        <v>0</v>
      </c>
    </row>
    <row r="10" spans="1:14">
      <c r="A10" s="9"/>
      <c r="B10" s="80">
        <v>4</v>
      </c>
      <c r="C10" s="100" t="s">
        <v>101</v>
      </c>
      <c r="D10" s="102">
        <v>0</v>
      </c>
      <c r="E10" s="102">
        <v>0</v>
      </c>
      <c r="F10" s="102">
        <f>D10*0.08</f>
        <v>0</v>
      </c>
    </row>
    <row r="11" spans="1:14">
      <c r="A11" s="9"/>
      <c r="B11" s="80" t="s">
        <v>102</v>
      </c>
      <c r="C11" s="100" t="s">
        <v>103</v>
      </c>
      <c r="D11" s="102">
        <v>0</v>
      </c>
      <c r="E11" s="102">
        <v>0</v>
      </c>
      <c r="F11" s="102">
        <f>0.08*D11</f>
        <v>0</v>
      </c>
      <c r="N11" s="36"/>
    </row>
    <row r="12" spans="1:14">
      <c r="A12" s="9"/>
      <c r="B12" s="80">
        <v>5</v>
      </c>
      <c r="C12" s="100" t="s">
        <v>104</v>
      </c>
      <c r="D12" s="102">
        <v>0</v>
      </c>
      <c r="E12" s="102">
        <v>0</v>
      </c>
      <c r="F12" s="102">
        <f>0.08*D12</f>
        <v>0</v>
      </c>
    </row>
    <row r="13" spans="1:14">
      <c r="A13" s="9"/>
      <c r="B13" s="97">
        <v>6</v>
      </c>
      <c r="C13" s="98" t="s">
        <v>105</v>
      </c>
      <c r="D13" s="99">
        <f>SUM(D14:D18)</f>
        <v>136.72888435823589</v>
      </c>
      <c r="E13" s="99">
        <v>160.1302433493077</v>
      </c>
      <c r="F13" s="99">
        <f t="shared" ref="F13:F18" si="0">D13*0.08</f>
        <v>10.938310748658871</v>
      </c>
    </row>
    <row r="14" spans="1:14">
      <c r="A14" s="9"/>
      <c r="B14" s="80">
        <v>7</v>
      </c>
      <c r="C14" s="100" t="s">
        <v>99</v>
      </c>
      <c r="D14" s="101">
        <v>82.487428206999994</v>
      </c>
      <c r="E14" s="101">
        <v>89.88184029</v>
      </c>
      <c r="F14" s="102">
        <f t="shared" si="0"/>
        <v>6.5989942565599993</v>
      </c>
      <c r="H14" s="45"/>
    </row>
    <row r="15" spans="1:14">
      <c r="A15" s="9"/>
      <c r="B15" s="80">
        <v>8</v>
      </c>
      <c r="C15" s="100" t="s">
        <v>106</v>
      </c>
      <c r="D15" s="102"/>
      <c r="E15" s="102">
        <v>0</v>
      </c>
      <c r="F15" s="102">
        <f t="shared" si="0"/>
        <v>0</v>
      </c>
      <c r="H15" s="45"/>
    </row>
    <row r="16" spans="1:14">
      <c r="A16" s="9"/>
      <c r="B16" s="80" t="s">
        <v>58</v>
      </c>
      <c r="C16" s="100" t="s">
        <v>107</v>
      </c>
      <c r="D16" s="102"/>
      <c r="E16" s="102">
        <v>0</v>
      </c>
      <c r="F16" s="102">
        <f t="shared" si="0"/>
        <v>0</v>
      </c>
      <c r="H16" s="45"/>
    </row>
    <row r="17" spans="1:8">
      <c r="A17" s="9"/>
      <c r="B17" s="80" t="s">
        <v>108</v>
      </c>
      <c r="C17" s="100" t="s">
        <v>109</v>
      </c>
      <c r="D17" s="101">
        <v>54.241456151235901</v>
      </c>
      <c r="E17" s="101">
        <v>70.248403059307691</v>
      </c>
      <c r="F17" s="102">
        <f t="shared" si="0"/>
        <v>4.339316492098872</v>
      </c>
      <c r="H17" s="45"/>
    </row>
    <row r="18" spans="1:8">
      <c r="A18" s="9"/>
      <c r="B18" s="80">
        <v>9</v>
      </c>
      <c r="C18" s="100" t="s">
        <v>110</v>
      </c>
      <c r="D18" s="102">
        <v>0</v>
      </c>
      <c r="E18" s="102">
        <v>0</v>
      </c>
      <c r="F18" s="102">
        <f t="shared" si="0"/>
        <v>0</v>
      </c>
      <c r="H18" s="45"/>
    </row>
    <row r="19" spans="1:8">
      <c r="A19" s="9"/>
      <c r="B19" s="97">
        <v>15</v>
      </c>
      <c r="C19" s="98" t="s">
        <v>111</v>
      </c>
      <c r="D19" s="103">
        <v>0</v>
      </c>
      <c r="E19" s="103">
        <v>0</v>
      </c>
      <c r="F19" s="103">
        <f t="shared" ref="F19:F20" si="1">E19*0.08</f>
        <v>0</v>
      </c>
    </row>
    <row r="20" spans="1:8">
      <c r="A20" s="9"/>
      <c r="B20" s="97">
        <v>16</v>
      </c>
      <c r="C20" s="98" t="s">
        <v>112</v>
      </c>
      <c r="D20" s="103">
        <v>0</v>
      </c>
      <c r="E20" s="103">
        <v>0</v>
      </c>
      <c r="F20" s="103">
        <f t="shared" si="1"/>
        <v>0</v>
      </c>
    </row>
    <row r="21" spans="1:8">
      <c r="A21" s="9"/>
      <c r="B21" s="80">
        <v>17</v>
      </c>
      <c r="C21" s="100" t="s">
        <v>113</v>
      </c>
      <c r="D21" s="102">
        <v>0</v>
      </c>
      <c r="E21" s="102">
        <v>0</v>
      </c>
      <c r="F21" s="102">
        <f t="shared" ref="F21:F34" si="2">D21*0.08</f>
        <v>0</v>
      </c>
    </row>
    <row r="22" spans="1:8">
      <c r="A22" s="9"/>
      <c r="B22" s="80">
        <v>18</v>
      </c>
      <c r="C22" s="100" t="s">
        <v>114</v>
      </c>
      <c r="D22" s="102">
        <v>0</v>
      </c>
      <c r="E22" s="102">
        <v>0</v>
      </c>
      <c r="F22" s="102">
        <f t="shared" si="2"/>
        <v>0</v>
      </c>
    </row>
    <row r="23" spans="1:8">
      <c r="A23" s="9"/>
      <c r="B23" s="80">
        <v>19</v>
      </c>
      <c r="C23" s="100" t="s">
        <v>115</v>
      </c>
      <c r="D23" s="102">
        <v>0</v>
      </c>
      <c r="E23" s="102">
        <v>0</v>
      </c>
      <c r="F23" s="102">
        <f t="shared" si="2"/>
        <v>0</v>
      </c>
    </row>
    <row r="24" spans="1:8">
      <c r="A24" s="9"/>
      <c r="B24" s="80" t="s">
        <v>116</v>
      </c>
      <c r="C24" s="104" t="s">
        <v>117</v>
      </c>
      <c r="D24" s="102">
        <v>0</v>
      </c>
      <c r="E24" s="102">
        <v>0</v>
      </c>
      <c r="F24" s="102">
        <f t="shared" si="2"/>
        <v>0</v>
      </c>
    </row>
    <row r="25" spans="1:8">
      <c r="A25" s="9"/>
      <c r="B25" s="97">
        <v>20</v>
      </c>
      <c r="C25" s="98" t="s">
        <v>118</v>
      </c>
      <c r="D25" s="137">
        <f>SUM(D26:D27)</f>
        <v>4972.2883960099998</v>
      </c>
      <c r="E25" s="99">
        <v>5624.3862736800002</v>
      </c>
      <c r="F25" s="99">
        <f t="shared" si="2"/>
        <v>397.78307168079999</v>
      </c>
    </row>
    <row r="26" spans="1:8">
      <c r="A26" s="9"/>
      <c r="B26" s="80">
        <v>21</v>
      </c>
      <c r="C26" s="100" t="s">
        <v>99</v>
      </c>
      <c r="D26" s="101">
        <v>4972.2883960099998</v>
      </c>
      <c r="E26" s="101">
        <v>5624.3862736800002</v>
      </c>
      <c r="F26" s="101">
        <f t="shared" si="2"/>
        <v>397.78307168079999</v>
      </c>
    </row>
    <row r="27" spans="1:8">
      <c r="A27" s="9"/>
      <c r="B27" s="80">
        <v>22</v>
      </c>
      <c r="C27" s="100" t="s">
        <v>119</v>
      </c>
      <c r="D27" s="102">
        <v>0</v>
      </c>
      <c r="E27" s="102">
        <v>0</v>
      </c>
      <c r="F27" s="102">
        <f t="shared" si="2"/>
        <v>0</v>
      </c>
    </row>
    <row r="28" spans="1:8">
      <c r="A28" s="9"/>
      <c r="B28" s="97" t="s">
        <v>120</v>
      </c>
      <c r="C28" s="98" t="s">
        <v>121</v>
      </c>
      <c r="D28" s="103">
        <v>0</v>
      </c>
      <c r="E28" s="103">
        <v>0</v>
      </c>
      <c r="F28" s="103">
        <f t="shared" si="2"/>
        <v>0</v>
      </c>
    </row>
    <row r="29" spans="1:8">
      <c r="A29" s="9"/>
      <c r="B29" s="97">
        <v>23</v>
      </c>
      <c r="C29" s="98" t="s">
        <v>122</v>
      </c>
      <c r="D29" s="103">
        <f>SUM(D30:D32)</f>
        <v>8156.9353624999994</v>
      </c>
      <c r="E29" s="103">
        <v>8156.9353624999994</v>
      </c>
      <c r="F29" s="103">
        <f t="shared" si="2"/>
        <v>652.55482899999993</v>
      </c>
    </row>
    <row r="30" spans="1:8">
      <c r="A30" s="9"/>
      <c r="B30" s="129" t="s">
        <v>123</v>
      </c>
      <c r="C30" s="100" t="s">
        <v>124</v>
      </c>
      <c r="D30" s="105">
        <v>8156.9353624999994</v>
      </c>
      <c r="E30" s="105">
        <v>8156.9353624999994</v>
      </c>
      <c r="F30" s="101">
        <f t="shared" si="2"/>
        <v>652.55482899999993</v>
      </c>
    </row>
    <row r="31" spans="1:8">
      <c r="A31" s="9"/>
      <c r="B31" s="80" t="s">
        <v>125</v>
      </c>
      <c r="C31" s="100" t="s">
        <v>126</v>
      </c>
      <c r="D31" s="102">
        <v>0</v>
      </c>
      <c r="E31" s="102">
        <v>0</v>
      </c>
      <c r="F31" s="102">
        <f t="shared" si="2"/>
        <v>0</v>
      </c>
    </row>
    <row r="32" spans="1:8">
      <c r="A32" s="9"/>
      <c r="B32" s="80" t="s">
        <v>127</v>
      </c>
      <c r="C32" s="100" t="s">
        <v>128</v>
      </c>
      <c r="D32" s="102">
        <v>0</v>
      </c>
      <c r="E32" s="102">
        <v>0</v>
      </c>
      <c r="F32" s="102">
        <f t="shared" si="2"/>
        <v>0</v>
      </c>
    </row>
    <row r="33" spans="1:8" ht="30">
      <c r="A33" s="9"/>
      <c r="B33" s="97">
        <v>24</v>
      </c>
      <c r="C33" s="98" t="s">
        <v>129</v>
      </c>
      <c r="D33" s="99">
        <v>1210.7754390499999</v>
      </c>
      <c r="E33" s="99">
        <v>1184.2741982499999</v>
      </c>
      <c r="F33" s="99">
        <f t="shared" si="2"/>
        <v>96.862035124000002</v>
      </c>
    </row>
    <row r="34" spans="1:8">
      <c r="A34" s="9"/>
      <c r="B34" s="97">
        <v>29</v>
      </c>
      <c r="C34" s="98" t="s">
        <v>130</v>
      </c>
      <c r="D34" s="99">
        <f>D7+D13+D19+D20+D25+D28+D29</f>
        <v>64418.980510146735</v>
      </c>
      <c r="E34" s="99">
        <v>63260.544998777208</v>
      </c>
      <c r="F34" s="99">
        <f t="shared" si="2"/>
        <v>5153.5184408117393</v>
      </c>
      <c r="H34" s="45"/>
    </row>
    <row r="36" spans="1:8">
      <c r="E36" s="11"/>
    </row>
    <row r="43" spans="1:8">
      <c r="F43" s="1"/>
    </row>
  </sheetData>
  <mergeCells count="2">
    <mergeCell ref="B5:C6"/>
    <mergeCell ref="D5:E5"/>
  </mergeCells>
  <conditionalFormatting sqref="D19:E19 D28:F29 F9:F12 D31:F31">
    <cfRule type="cellIs" dxfId="17" priority="25" stopIfTrue="1" operator="lessThan">
      <formula>0</formula>
    </cfRule>
  </conditionalFormatting>
  <conditionalFormatting sqref="F19">
    <cfRule type="cellIs" dxfId="16" priority="24" stopIfTrue="1" operator="lessThan">
      <formula>0</formula>
    </cfRule>
  </conditionalFormatting>
  <conditionalFormatting sqref="F20">
    <cfRule type="cellIs" dxfId="15" priority="23" stopIfTrue="1" operator="lessThan">
      <formula>0</formula>
    </cfRule>
  </conditionalFormatting>
  <conditionalFormatting sqref="D20:E20">
    <cfRule type="cellIs" dxfId="14" priority="22" stopIfTrue="1" operator="lessThan">
      <formula>0</formula>
    </cfRule>
  </conditionalFormatting>
  <conditionalFormatting sqref="D18:E18">
    <cfRule type="cellIs" dxfId="13" priority="18" stopIfTrue="1" operator="lessThan">
      <formula>0</formula>
    </cfRule>
  </conditionalFormatting>
  <conditionalFormatting sqref="D16:E16">
    <cfRule type="cellIs" dxfId="12" priority="17" stopIfTrue="1" operator="lessThan">
      <formula>0</formula>
    </cfRule>
  </conditionalFormatting>
  <conditionalFormatting sqref="D15:E15">
    <cfRule type="cellIs" dxfId="11" priority="16" stopIfTrue="1" operator="lessThan">
      <formula>0</formula>
    </cfRule>
  </conditionalFormatting>
  <conditionalFormatting sqref="F8">
    <cfRule type="cellIs" dxfId="10" priority="14" stopIfTrue="1" operator="lessThan">
      <formula>0</formula>
    </cfRule>
  </conditionalFormatting>
  <conditionalFormatting sqref="D27:E27">
    <cfRule type="cellIs" dxfId="9" priority="13" stopIfTrue="1" operator="lessThan">
      <formula>0</formula>
    </cfRule>
  </conditionalFormatting>
  <conditionalFormatting sqref="F27">
    <cfRule type="cellIs" dxfId="8" priority="12" stopIfTrue="1" operator="lessThan">
      <formula>0</formula>
    </cfRule>
  </conditionalFormatting>
  <conditionalFormatting sqref="F21:F24">
    <cfRule type="cellIs" dxfId="7" priority="11" stopIfTrue="1" operator="lessThan">
      <formula>0</formula>
    </cfRule>
  </conditionalFormatting>
  <conditionalFormatting sqref="F14:F18">
    <cfRule type="cellIs" dxfId="6" priority="10" stopIfTrue="1" operator="lessThan">
      <formula>0</formula>
    </cfRule>
  </conditionalFormatting>
  <conditionalFormatting sqref="D32:E32">
    <cfRule type="cellIs" dxfId="5" priority="8" stopIfTrue="1" operator="lessThan">
      <formula>0</formula>
    </cfRule>
  </conditionalFormatting>
  <conditionalFormatting sqref="F32">
    <cfRule type="cellIs" dxfId="4" priority="7" stopIfTrue="1" operator="lessThan">
      <formula>0</formula>
    </cfRule>
  </conditionalFormatting>
  <conditionalFormatting sqref="D21:D24">
    <cfRule type="cellIs" dxfId="3" priority="5" stopIfTrue="1" operator="lessThan">
      <formula>0</formula>
    </cfRule>
  </conditionalFormatting>
  <conditionalFormatting sqref="D9:D12">
    <cfRule type="cellIs" dxfId="2" priority="4" stopIfTrue="1" operator="lessThan">
      <formula>0</formula>
    </cfRule>
  </conditionalFormatting>
  <conditionalFormatting sqref="E21:E24">
    <cfRule type="cellIs" dxfId="1" priority="2" stopIfTrue="1" operator="lessThan">
      <formula>0</formula>
    </cfRule>
  </conditionalFormatting>
  <conditionalFormatting sqref="E9:E12">
    <cfRule type="cellIs" dxfId="0" priority="1" stopIfTrue="1" operator="lessThan">
      <formula>0</formula>
    </cfRule>
  </conditionalFormatting>
  <hyperlinks>
    <hyperlink ref="D2" location="Index!A1" display="Return to index" xr:uid="{8A2AEA3D-4CF6-4D3F-B048-604E0FDF1E2C}"/>
  </hyperlinks>
  <pageMargins left="0.70866141732283472" right="0.70866141732283472" top="0.74803149606299213" bottom="0.74803149606299213" header="0.31496062992125984" footer="0.31496062992125984"/>
  <pageSetup paperSize="9" scale="95" orientation="landscape" r:id="rId1"/>
  <ignoredErrors>
    <ignoredError sqref="F19:F20 F8:F12 F14:F18 F27 F21:F24 F28:F32" unlockedFormula="1"/>
    <ignoredError sqref="D25 D13" formulaRange="1"/>
    <ignoredError sqref="D29"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dimension ref="A2:U43"/>
  <sheetViews>
    <sheetView showGridLines="0" zoomScale="90" zoomScaleNormal="90" zoomScaleSheetLayoutView="20" zoomScalePageLayoutView="80" workbookViewId="0">
      <selection activeCell="N11" sqref="N11"/>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3"/>
      <c r="B2" s="14" t="s">
        <v>134</v>
      </c>
      <c r="C2" s="3"/>
      <c r="D2" s="44" t="s">
        <v>31</v>
      </c>
      <c r="E2" s="3"/>
      <c r="F2" s="3"/>
      <c r="G2" s="3"/>
      <c r="H2" s="3"/>
      <c r="I2" s="3"/>
      <c r="J2" s="3"/>
      <c r="K2" s="3"/>
    </row>
    <row r="3" spans="1:14">
      <c r="A3" s="3"/>
    </row>
    <row r="4" spans="1:14">
      <c r="A4" s="3"/>
      <c r="C4" s="6"/>
    </row>
    <row r="5" spans="1:14" ht="25.5" customHeight="1">
      <c r="A5" s="3"/>
      <c r="B5" s="182" t="s">
        <v>32</v>
      </c>
      <c r="C5" s="183"/>
      <c r="D5" s="178" t="s">
        <v>135</v>
      </c>
      <c r="E5" s="178"/>
      <c r="F5" s="178"/>
      <c r="G5" s="178"/>
      <c r="H5" s="179" t="s">
        <v>136</v>
      </c>
      <c r="I5" s="180"/>
      <c r="J5" s="180"/>
      <c r="K5" s="181"/>
    </row>
    <row r="6" spans="1:14">
      <c r="A6" s="3"/>
      <c r="B6" s="52" t="s">
        <v>137</v>
      </c>
      <c r="C6" s="109" t="s">
        <v>138</v>
      </c>
      <c r="D6" s="110" t="s">
        <v>206</v>
      </c>
      <c r="E6" s="110" t="s">
        <v>33</v>
      </c>
      <c r="F6" s="111" t="s">
        <v>34</v>
      </c>
      <c r="G6" s="110" t="s">
        <v>35</v>
      </c>
      <c r="H6" s="110" t="s">
        <v>206</v>
      </c>
      <c r="I6" s="110" t="s">
        <v>33</v>
      </c>
      <c r="J6" s="111" t="s">
        <v>34</v>
      </c>
      <c r="K6" s="110" t="s">
        <v>35</v>
      </c>
    </row>
    <row r="7" spans="1:14">
      <c r="A7" s="3"/>
      <c r="B7" s="121" t="s">
        <v>139</v>
      </c>
      <c r="C7" s="122" t="s">
        <v>140</v>
      </c>
      <c r="D7" s="123">
        <v>12</v>
      </c>
      <c r="E7" s="123">
        <v>12</v>
      </c>
      <c r="F7" s="123">
        <v>12</v>
      </c>
      <c r="G7" s="123">
        <v>12</v>
      </c>
      <c r="H7" s="123">
        <v>12</v>
      </c>
      <c r="I7" s="123">
        <v>12</v>
      </c>
      <c r="J7" s="123">
        <v>12</v>
      </c>
      <c r="K7" s="123">
        <v>12</v>
      </c>
    </row>
    <row r="8" spans="1:14" ht="14.45" customHeight="1">
      <c r="A8" s="3"/>
      <c r="B8" s="172" t="s">
        <v>141</v>
      </c>
      <c r="C8" s="173"/>
      <c r="D8" s="173"/>
      <c r="E8" s="173"/>
      <c r="F8" s="173"/>
      <c r="G8" s="173"/>
      <c r="H8" s="173"/>
      <c r="I8" s="173"/>
      <c r="J8" s="173"/>
      <c r="K8" s="174"/>
    </row>
    <row r="9" spans="1:14" ht="30">
      <c r="A9" s="3"/>
      <c r="B9" s="18">
        <v>1</v>
      </c>
      <c r="C9" s="17" t="s">
        <v>142</v>
      </c>
      <c r="D9" s="65"/>
      <c r="E9" s="65"/>
      <c r="F9" s="65"/>
      <c r="G9" s="65"/>
      <c r="H9" s="69">
        <v>42935.246806991243</v>
      </c>
      <c r="I9" s="69">
        <v>41040.372289017665</v>
      </c>
      <c r="J9" s="69">
        <v>39448.11543596859</v>
      </c>
      <c r="K9" s="69">
        <v>38257.149309545872</v>
      </c>
    </row>
    <row r="10" spans="1:14" ht="15.75" customHeight="1">
      <c r="A10" s="3"/>
      <c r="B10" s="176" t="s">
        <v>143</v>
      </c>
      <c r="C10" s="177"/>
      <c r="D10" s="173"/>
      <c r="E10" s="173"/>
      <c r="F10" s="173"/>
      <c r="G10" s="173"/>
      <c r="H10" s="173"/>
      <c r="I10" s="173"/>
      <c r="J10" s="173"/>
      <c r="K10" s="174"/>
    </row>
    <row r="11" spans="1:14" ht="24.75" customHeight="1">
      <c r="A11" s="3"/>
      <c r="B11" s="112">
        <v>2</v>
      </c>
      <c r="C11" s="19" t="s">
        <v>144</v>
      </c>
      <c r="D11" s="63">
        <v>83399.821378998342</v>
      </c>
      <c r="E11" s="63">
        <v>82138.895192423006</v>
      </c>
      <c r="F11" s="63">
        <v>81194.486201542139</v>
      </c>
      <c r="G11" s="63">
        <v>80281.146389995483</v>
      </c>
      <c r="H11" s="63">
        <v>4865.130754663136</v>
      </c>
      <c r="I11" s="63">
        <v>4833.5531316516663</v>
      </c>
      <c r="J11" s="63">
        <v>4820.985084501458</v>
      </c>
      <c r="K11" s="63">
        <v>4791.0252902969132</v>
      </c>
      <c r="N11" s="36"/>
    </row>
    <row r="12" spans="1:14">
      <c r="A12" s="3"/>
      <c r="B12" s="124">
        <v>3</v>
      </c>
      <c r="C12" s="120" t="s">
        <v>145</v>
      </c>
      <c r="D12" s="63">
        <v>57321.816539577507</v>
      </c>
      <c r="E12" s="63">
        <v>56689.570781679169</v>
      </c>
      <c r="F12" s="63">
        <v>56135.213875092501</v>
      </c>
      <c r="G12" s="63">
        <v>55511.99902868917</v>
      </c>
      <c r="H12" s="63">
        <v>2866.0908269788752</v>
      </c>
      <c r="I12" s="63">
        <v>2834.4785390839579</v>
      </c>
      <c r="J12" s="63">
        <v>2806.7606937546252</v>
      </c>
      <c r="K12" s="63">
        <v>2775.599951434458</v>
      </c>
    </row>
    <row r="13" spans="1:14">
      <c r="A13" s="3"/>
      <c r="B13" s="112">
        <v>4</v>
      </c>
      <c r="C13" s="113" t="s">
        <v>146</v>
      </c>
      <c r="D13" s="63">
        <v>15628.681358829166</v>
      </c>
      <c r="E13" s="63">
        <v>15506.923313864647</v>
      </c>
      <c r="F13" s="63">
        <v>15567.126280486314</v>
      </c>
      <c r="G13" s="63">
        <v>15693.974375536314</v>
      </c>
      <c r="H13" s="63">
        <v>1837.8186619917601</v>
      </c>
      <c r="I13" s="63">
        <v>1867.463669536874</v>
      </c>
      <c r="J13" s="63">
        <v>1906.9133312634981</v>
      </c>
      <c r="K13" s="63">
        <v>1928.458173413286</v>
      </c>
    </row>
    <row r="14" spans="1:14">
      <c r="A14" s="3"/>
      <c r="B14" s="112">
        <v>5</v>
      </c>
      <c r="C14" s="87" t="s">
        <v>147</v>
      </c>
      <c r="D14" s="63">
        <v>11691.869264252497</v>
      </c>
      <c r="E14" s="63">
        <v>10955.905830725833</v>
      </c>
      <c r="F14" s="63">
        <v>10198.188281236664</v>
      </c>
      <c r="G14" s="63">
        <v>9863.8359377174966</v>
      </c>
      <c r="H14" s="63">
        <v>5441.0800927575001</v>
      </c>
      <c r="I14" s="63">
        <v>5193.7786555038319</v>
      </c>
      <c r="J14" s="63">
        <v>4881.9450995263323</v>
      </c>
      <c r="K14" s="63">
        <v>4764.6550941078322</v>
      </c>
    </row>
    <row r="15" spans="1:14" ht="30">
      <c r="A15" s="3"/>
      <c r="B15" s="23">
        <v>6</v>
      </c>
      <c r="C15" s="113" t="s">
        <v>148</v>
      </c>
      <c r="D15" s="64">
        <v>0</v>
      </c>
      <c r="E15" s="64">
        <v>0</v>
      </c>
      <c r="F15" s="64">
        <v>0</v>
      </c>
      <c r="G15" s="64">
        <v>0</v>
      </c>
      <c r="H15" s="64">
        <v>0</v>
      </c>
      <c r="I15" s="64">
        <v>0</v>
      </c>
      <c r="J15" s="64">
        <v>0</v>
      </c>
      <c r="K15" s="64">
        <v>0</v>
      </c>
    </row>
    <row r="16" spans="1:14">
      <c r="A16" s="3"/>
      <c r="B16" s="112">
        <v>7</v>
      </c>
      <c r="C16" s="26" t="s">
        <v>149</v>
      </c>
      <c r="D16" s="63">
        <v>11691.869264252498</v>
      </c>
      <c r="E16" s="63">
        <v>10955.905830725833</v>
      </c>
      <c r="F16" s="63">
        <v>10198.188281236666</v>
      </c>
      <c r="G16" s="63">
        <v>9863.8359377174984</v>
      </c>
      <c r="H16" s="63">
        <v>5441.0800927575001</v>
      </c>
      <c r="I16" s="63">
        <v>5193.7786555038338</v>
      </c>
      <c r="J16" s="63">
        <v>4881.9450995263323</v>
      </c>
      <c r="K16" s="63">
        <v>4764.6550941078322</v>
      </c>
    </row>
    <row r="17" spans="1:21">
      <c r="A17" s="3"/>
      <c r="B17" s="22">
        <v>8</v>
      </c>
      <c r="C17" s="26" t="s">
        <v>150</v>
      </c>
      <c r="D17" s="64">
        <v>0</v>
      </c>
      <c r="E17" s="64">
        <v>0</v>
      </c>
      <c r="F17" s="64">
        <v>0</v>
      </c>
      <c r="G17" s="64">
        <v>0</v>
      </c>
      <c r="H17" s="21">
        <v>0</v>
      </c>
      <c r="I17" s="21">
        <v>0</v>
      </c>
      <c r="J17" s="21">
        <v>0</v>
      </c>
      <c r="K17" s="21">
        <v>0</v>
      </c>
    </row>
    <row r="18" spans="1:21">
      <c r="A18" s="3"/>
      <c r="B18" s="112">
        <v>9</v>
      </c>
      <c r="C18" s="27" t="s">
        <v>151</v>
      </c>
      <c r="D18" s="65"/>
      <c r="E18" s="65"/>
      <c r="F18" s="65"/>
      <c r="G18" s="65"/>
      <c r="H18" s="24">
        <v>0</v>
      </c>
      <c r="I18" s="24">
        <v>0</v>
      </c>
      <c r="J18" s="24">
        <v>0</v>
      </c>
      <c r="K18" s="24">
        <v>0</v>
      </c>
    </row>
    <row r="19" spans="1:21">
      <c r="A19" s="3"/>
      <c r="B19" s="124">
        <v>10</v>
      </c>
      <c r="C19" s="87" t="s">
        <v>152</v>
      </c>
      <c r="D19" s="20">
        <v>26425.746750927501</v>
      </c>
      <c r="E19" s="20">
        <v>25659.216004059079</v>
      </c>
      <c r="F19" s="20">
        <v>24706.938068776581</v>
      </c>
      <c r="G19" s="20">
        <v>24770.009499978241</v>
      </c>
      <c r="H19" s="63">
        <v>2490.4048248630802</v>
      </c>
      <c r="I19" s="63">
        <v>2566.4972814861999</v>
      </c>
      <c r="J19" s="63">
        <v>2604.3960603698702</v>
      </c>
      <c r="K19" s="63">
        <v>2681.3014694988701</v>
      </c>
    </row>
    <row r="20" spans="1:21" ht="30">
      <c r="A20" s="3"/>
      <c r="B20" s="112">
        <v>11</v>
      </c>
      <c r="C20" s="27" t="s">
        <v>153</v>
      </c>
      <c r="D20" s="63">
        <v>467.33544050583203</v>
      </c>
      <c r="E20" s="63">
        <v>494.57252540574399</v>
      </c>
      <c r="F20" s="63">
        <v>527.21047332824799</v>
      </c>
      <c r="G20" s="63">
        <v>542.873839563248</v>
      </c>
      <c r="H20" s="63">
        <v>377.02647152115998</v>
      </c>
      <c r="I20" s="63">
        <v>389.16309909516002</v>
      </c>
      <c r="J20" s="63">
        <v>395.84390264166399</v>
      </c>
      <c r="K20" s="63">
        <v>380.21583152599999</v>
      </c>
    </row>
    <row r="21" spans="1:21">
      <c r="A21" s="3"/>
      <c r="B21" s="23">
        <v>12</v>
      </c>
      <c r="C21" s="113" t="s">
        <v>154</v>
      </c>
      <c r="D21" s="64">
        <v>0</v>
      </c>
      <c r="E21" s="64">
        <v>0</v>
      </c>
      <c r="F21" s="64">
        <v>0</v>
      </c>
      <c r="G21" s="64">
        <v>0</v>
      </c>
      <c r="H21" s="64">
        <v>0</v>
      </c>
      <c r="I21" s="64">
        <v>0</v>
      </c>
      <c r="J21" s="64">
        <v>0</v>
      </c>
      <c r="K21" s="64">
        <v>0</v>
      </c>
    </row>
    <row r="22" spans="1:21">
      <c r="A22" s="3"/>
      <c r="B22" s="112">
        <v>13</v>
      </c>
      <c r="C22" s="113" t="s">
        <v>155</v>
      </c>
      <c r="D22" s="63">
        <v>25958.411310421667</v>
      </c>
      <c r="E22" s="63">
        <v>25164.643478653332</v>
      </c>
      <c r="F22" s="63">
        <v>24179.72759544833</v>
      </c>
      <c r="G22" s="63">
        <v>24227.135660414999</v>
      </c>
      <c r="H22" s="63">
        <v>2113.378353341916</v>
      </c>
      <c r="I22" s="63">
        <v>2177.3341823910409</v>
      </c>
      <c r="J22" s="63">
        <v>2208.5521577282079</v>
      </c>
      <c r="K22" s="63">
        <v>2301.0856379728748</v>
      </c>
    </row>
    <row r="23" spans="1:21">
      <c r="A23" s="3"/>
      <c r="B23" s="112">
        <v>14</v>
      </c>
      <c r="C23" s="25" t="s">
        <v>156</v>
      </c>
      <c r="D23" s="63">
        <v>2870.145304395</v>
      </c>
      <c r="E23" s="63">
        <v>2597.8839681441641</v>
      </c>
      <c r="F23" s="63">
        <v>2210.7541029608319</v>
      </c>
      <c r="G23" s="63">
        <v>1947.0034497925001</v>
      </c>
      <c r="H23" s="63">
        <v>2490.7441054266642</v>
      </c>
      <c r="I23" s="63">
        <v>2211.239017095832</v>
      </c>
      <c r="J23" s="63">
        <v>1825.7597193874999</v>
      </c>
      <c r="K23" s="63">
        <v>1546.0155944549999</v>
      </c>
      <c r="L23" s="175"/>
      <c r="M23" s="175"/>
      <c r="N23" s="175"/>
      <c r="O23" s="175"/>
      <c r="P23" s="175"/>
      <c r="Q23" s="175"/>
      <c r="R23" s="175"/>
      <c r="S23" s="175"/>
      <c r="T23" s="175"/>
      <c r="U23" s="175"/>
    </row>
    <row r="24" spans="1:21">
      <c r="A24" s="3"/>
      <c r="B24" s="23">
        <v>15</v>
      </c>
      <c r="C24" s="87" t="s">
        <v>157</v>
      </c>
      <c r="D24" s="63">
        <v>5184.690255637749</v>
      </c>
      <c r="E24" s="63">
        <v>5678.4653973044997</v>
      </c>
      <c r="F24" s="63">
        <v>6103.7962361747486</v>
      </c>
      <c r="G24" s="63">
        <v>6471.211454147664</v>
      </c>
      <c r="H24" s="63">
        <v>75.326709155532001</v>
      </c>
      <c r="I24" s="63">
        <v>77.085728907108006</v>
      </c>
      <c r="J24" s="63">
        <v>85.698668277449997</v>
      </c>
      <c r="K24" s="63">
        <v>90.071614422680994</v>
      </c>
    </row>
    <row r="25" spans="1:21">
      <c r="A25" s="3"/>
      <c r="B25" s="114">
        <v>16</v>
      </c>
      <c r="C25" s="28" t="s">
        <v>158</v>
      </c>
      <c r="D25" s="66"/>
      <c r="E25" s="66"/>
      <c r="F25" s="66"/>
      <c r="G25" s="66"/>
      <c r="H25" s="72">
        <v>15362.686486865909</v>
      </c>
      <c r="I25" s="72">
        <v>14882.153814644635</v>
      </c>
      <c r="J25" s="70">
        <f>J11+J14+J19+J23+J24</f>
        <v>14218.78463206261</v>
      </c>
      <c r="K25" s="70">
        <f>K11+K14+K19+K23+K24</f>
        <v>13873.069062781298</v>
      </c>
    </row>
    <row r="26" spans="1:21">
      <c r="A26" s="3"/>
      <c r="B26" s="176" t="s">
        <v>159</v>
      </c>
      <c r="C26" s="177"/>
      <c r="D26" s="173"/>
      <c r="E26" s="173"/>
      <c r="F26" s="173"/>
      <c r="G26" s="173"/>
      <c r="H26" s="173"/>
      <c r="I26" s="173"/>
      <c r="J26" s="173"/>
      <c r="K26" s="174"/>
    </row>
    <row r="27" spans="1:21">
      <c r="A27" s="3"/>
      <c r="B27" s="112">
        <v>17</v>
      </c>
      <c r="C27" s="113" t="s">
        <v>160</v>
      </c>
      <c r="D27" s="63">
        <v>21.162098688333</v>
      </c>
      <c r="E27" s="63">
        <v>20.804041804166001</v>
      </c>
      <c r="F27" s="63">
        <v>39.387682696665998</v>
      </c>
      <c r="G27" s="63">
        <v>64.004360988333005</v>
      </c>
      <c r="H27" s="63">
        <v>0.83818884455800002</v>
      </c>
      <c r="I27" s="63">
        <v>0.81699122761599996</v>
      </c>
      <c r="J27" s="63">
        <v>1.6843185947579999</v>
      </c>
      <c r="K27" s="63">
        <v>3.5186637966749998</v>
      </c>
    </row>
    <row r="28" spans="1:21">
      <c r="A28" s="3"/>
      <c r="B28" s="112">
        <v>18</v>
      </c>
      <c r="C28" s="27" t="s">
        <v>161</v>
      </c>
      <c r="D28" s="63">
        <v>583.93474618166397</v>
      </c>
      <c r="E28" s="63">
        <v>573.51459113583201</v>
      </c>
      <c r="F28" s="63">
        <v>620.10383461000004</v>
      </c>
      <c r="G28" s="63">
        <v>671.50635560750004</v>
      </c>
      <c r="H28" s="63">
        <v>460.98151257208002</v>
      </c>
      <c r="I28" s="63">
        <v>466.40104787958001</v>
      </c>
      <c r="J28" s="63">
        <v>513.14146846250003</v>
      </c>
      <c r="K28" s="63">
        <v>565.72115070666405</v>
      </c>
    </row>
    <row r="29" spans="1:21">
      <c r="A29" s="3"/>
      <c r="B29" s="112">
        <v>19</v>
      </c>
      <c r="C29" s="113" t="s">
        <v>162</v>
      </c>
      <c r="D29" s="63">
        <v>1107.2105240958299</v>
      </c>
      <c r="E29" s="63">
        <v>899.28450374749696</v>
      </c>
      <c r="F29" s="63">
        <v>619.23899246416204</v>
      </c>
      <c r="G29" s="63">
        <v>381.85578227249601</v>
      </c>
      <c r="H29" s="63">
        <v>1107.2105240958299</v>
      </c>
      <c r="I29" s="63">
        <v>899.12231622582601</v>
      </c>
      <c r="J29" s="63">
        <v>608.894638135077</v>
      </c>
      <c r="K29" s="63">
        <v>371.01166577975499</v>
      </c>
    </row>
    <row r="30" spans="1:21" ht="60">
      <c r="A30" s="3"/>
      <c r="B30" s="112" t="s">
        <v>163</v>
      </c>
      <c r="C30" s="113" t="s">
        <v>164</v>
      </c>
      <c r="D30" s="66"/>
      <c r="E30" s="66"/>
      <c r="F30" s="66"/>
      <c r="G30" s="66"/>
      <c r="H30" s="64">
        <v>0</v>
      </c>
      <c r="I30" s="64">
        <v>0</v>
      </c>
      <c r="J30" s="64">
        <v>0</v>
      </c>
      <c r="K30" s="64">
        <v>0</v>
      </c>
    </row>
    <row r="31" spans="1:21">
      <c r="A31" s="3"/>
      <c r="B31" s="112" t="s">
        <v>165</v>
      </c>
      <c r="C31" s="27" t="s">
        <v>166</v>
      </c>
      <c r="D31" s="67"/>
      <c r="E31" s="67"/>
      <c r="F31" s="67"/>
      <c r="G31" s="67"/>
      <c r="H31" s="125">
        <v>0</v>
      </c>
      <c r="I31" s="125">
        <v>0</v>
      </c>
      <c r="J31" s="125">
        <v>0</v>
      </c>
      <c r="K31" s="125">
        <v>0</v>
      </c>
    </row>
    <row r="32" spans="1:21">
      <c r="A32" s="3"/>
      <c r="B32" s="107">
        <v>20</v>
      </c>
      <c r="C32" s="108" t="s">
        <v>167</v>
      </c>
      <c r="D32" s="72">
        <v>1712.307368965824</v>
      </c>
      <c r="E32" s="72">
        <v>1493.603136687492</v>
      </c>
      <c r="F32" s="68">
        <f>SUM(F27:F29)</f>
        <v>1278.7305097708281</v>
      </c>
      <c r="G32" s="68">
        <f t="shared" ref="G32" si="0">SUM(G27:G29)</f>
        <v>1117.366498868329</v>
      </c>
      <c r="H32" s="72">
        <v>1569.030225512472</v>
      </c>
      <c r="I32" s="72">
        <v>1366.340355333024</v>
      </c>
      <c r="J32" s="68">
        <f>SUM(J27:J31)</f>
        <v>1123.7204251923349</v>
      </c>
      <c r="K32" s="68">
        <f t="shared" ref="K32" si="1">SUM(K27:K31)</f>
        <v>940.251480283094</v>
      </c>
      <c r="N32" s="73"/>
    </row>
    <row r="33" spans="1:20" ht="15" customHeight="1">
      <c r="A33" s="3"/>
      <c r="B33" s="124" t="s">
        <v>131</v>
      </c>
      <c r="C33" s="126" t="s">
        <v>168</v>
      </c>
      <c r="D33" s="64"/>
      <c r="E33" s="64">
        <v>0</v>
      </c>
      <c r="F33" s="64">
        <v>0</v>
      </c>
      <c r="G33" s="64">
        <v>0</v>
      </c>
      <c r="H33" s="64"/>
      <c r="I33" s="64">
        <v>0</v>
      </c>
      <c r="J33" s="64">
        <v>0</v>
      </c>
      <c r="K33" s="64">
        <v>0</v>
      </c>
    </row>
    <row r="34" spans="1:20" ht="15" customHeight="1">
      <c r="A34" s="3"/>
      <c r="B34" s="124" t="s">
        <v>132</v>
      </c>
      <c r="C34" s="126" t="s">
        <v>169</v>
      </c>
      <c r="D34" s="64"/>
      <c r="E34" s="64">
        <v>0</v>
      </c>
      <c r="F34" s="64">
        <v>0</v>
      </c>
      <c r="G34" s="64">
        <v>0</v>
      </c>
      <c r="H34" s="64"/>
      <c r="I34" s="64">
        <v>0</v>
      </c>
      <c r="J34" s="64">
        <v>0</v>
      </c>
      <c r="K34" s="64">
        <v>0</v>
      </c>
    </row>
    <row r="35" spans="1:20" ht="15" customHeight="1">
      <c r="A35" s="3"/>
      <c r="B35" s="124" t="s">
        <v>133</v>
      </c>
      <c r="C35" s="126" t="s">
        <v>170</v>
      </c>
      <c r="D35" s="127">
        <v>1712.3073689658329</v>
      </c>
      <c r="E35" s="127">
        <v>1493.6031366875</v>
      </c>
      <c r="F35" s="127">
        <v>1278.7305097708329</v>
      </c>
      <c r="G35" s="127">
        <v>1117.3664988683331</v>
      </c>
      <c r="H35" s="127">
        <v>1569.030225512475</v>
      </c>
      <c r="I35" s="127">
        <v>1366.3403553330311</v>
      </c>
      <c r="J35" s="127">
        <v>1123.7204251923399</v>
      </c>
      <c r="K35" s="64">
        <v>940.25148028310002</v>
      </c>
      <c r="R35" s="74"/>
      <c r="S35" s="74"/>
      <c r="T35" s="74"/>
    </row>
    <row r="36" spans="1:20">
      <c r="A36" s="3"/>
      <c r="B36" s="172" t="s">
        <v>171</v>
      </c>
      <c r="C36" s="173"/>
      <c r="D36" s="173"/>
      <c r="E36" s="173"/>
      <c r="F36" s="173"/>
      <c r="G36" s="173"/>
      <c r="H36" s="173"/>
      <c r="I36" s="173"/>
      <c r="J36" s="173"/>
      <c r="K36" s="174"/>
    </row>
    <row r="37" spans="1:20">
      <c r="A37" s="3"/>
      <c r="B37" s="106">
        <v>21</v>
      </c>
      <c r="C37" s="115" t="s">
        <v>172</v>
      </c>
      <c r="D37" s="67"/>
      <c r="E37" s="67"/>
      <c r="F37" s="67"/>
      <c r="G37" s="67"/>
      <c r="H37" s="72">
        <v>42935.246806991243</v>
      </c>
      <c r="I37" s="72">
        <f>I9</f>
        <v>41040.372289017665</v>
      </c>
      <c r="J37" s="72">
        <f t="shared" ref="J37" si="2">J9</f>
        <v>39448.11543596859</v>
      </c>
      <c r="K37" s="72">
        <f>K9</f>
        <v>38257.149309545872</v>
      </c>
    </row>
    <row r="38" spans="1:20">
      <c r="A38" s="3"/>
      <c r="B38" s="106">
        <v>22</v>
      </c>
      <c r="C38" s="108" t="s">
        <v>173</v>
      </c>
      <c r="D38" s="67"/>
      <c r="E38" s="67"/>
      <c r="F38" s="67"/>
      <c r="G38" s="67"/>
      <c r="H38" s="72">
        <v>13793.656261353444</v>
      </c>
      <c r="I38" s="72">
        <f>I25-I32</f>
        <v>13515.81345931161</v>
      </c>
      <c r="J38" s="72">
        <f>J25-J32</f>
        <v>13095.064206870276</v>
      </c>
      <c r="K38" s="68">
        <f>K25-K32</f>
        <v>12932.817582498205</v>
      </c>
      <c r="O38" s="75"/>
    </row>
    <row r="39" spans="1:20">
      <c r="A39" s="3"/>
      <c r="B39" s="106">
        <v>23</v>
      </c>
      <c r="C39" s="108" t="s">
        <v>174</v>
      </c>
      <c r="D39" s="67"/>
      <c r="E39" s="67"/>
      <c r="F39" s="67"/>
      <c r="G39" s="67"/>
      <c r="H39" s="71">
        <v>311.77420000000001</v>
      </c>
      <c r="I39" s="71">
        <v>304.17270000000002</v>
      </c>
      <c r="J39" s="71">
        <v>301.68</v>
      </c>
      <c r="K39" s="71">
        <v>296.38830000000002</v>
      </c>
    </row>
    <row r="43" spans="1:20">
      <c r="F43" s="1"/>
    </row>
  </sheetData>
  <mergeCells count="8">
    <mergeCell ref="B36:K36"/>
    <mergeCell ref="L23:U23"/>
    <mergeCell ref="B26:K26"/>
    <mergeCell ref="D5:G5"/>
    <mergeCell ref="H5:K5"/>
    <mergeCell ref="B5:C5"/>
    <mergeCell ref="B8:K8"/>
    <mergeCell ref="B10:K10"/>
  </mergeCells>
  <hyperlinks>
    <hyperlink ref="D2" location="Index!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dimension ref="A2:N43"/>
  <sheetViews>
    <sheetView zoomScale="90" zoomScaleNormal="90" workbookViewId="0">
      <selection activeCell="D10" sqref="D10"/>
    </sheetView>
  </sheetViews>
  <sheetFormatPr defaultColWidth="8.5703125" defaultRowHeight="15"/>
  <cols>
    <col min="1" max="1" width="8.5703125" style="7"/>
    <col min="2" max="2" width="13.85546875" style="7" customWidth="1"/>
    <col min="3" max="3" width="45.85546875" style="7" customWidth="1"/>
    <col min="4" max="4" width="70.85546875" style="7" customWidth="1"/>
    <col min="5" max="5" width="17.140625" style="7" customWidth="1"/>
    <col min="6" max="8" width="8.5703125" style="7"/>
    <col min="9" max="9" width="11.5703125" style="7" customWidth="1"/>
    <col min="10" max="16384" width="8.5703125" style="7"/>
  </cols>
  <sheetData>
    <row r="2" spans="1:14" ht="21">
      <c r="B2" s="14" t="s">
        <v>175</v>
      </c>
      <c r="E2" s="44" t="s">
        <v>31</v>
      </c>
    </row>
    <row r="3" spans="1:14">
      <c r="B3" s="29" t="s">
        <v>176</v>
      </c>
    </row>
    <row r="4" spans="1:14" ht="15.75">
      <c r="B4" s="16"/>
    </row>
    <row r="5" spans="1:14">
      <c r="B5" s="33" t="s">
        <v>177</v>
      </c>
      <c r="C5" s="184" t="s">
        <v>178</v>
      </c>
      <c r="D5" s="185"/>
      <c r="F5" s="51"/>
    </row>
    <row r="6" spans="1:14" ht="45">
      <c r="A6" s="30"/>
      <c r="B6" s="116" t="s">
        <v>179</v>
      </c>
      <c r="C6" s="85" t="s">
        <v>180</v>
      </c>
      <c r="D6" s="139" t="s">
        <v>200</v>
      </c>
      <c r="I6" s="43"/>
    </row>
    <row r="7" spans="1:14" ht="88.5" customHeight="1">
      <c r="A7" s="30"/>
      <c r="B7" s="116" t="s">
        <v>181</v>
      </c>
      <c r="C7" s="85" t="s">
        <v>182</v>
      </c>
      <c r="D7" s="140" t="s">
        <v>207</v>
      </c>
    </row>
    <row r="8" spans="1:14" ht="84.75" customHeight="1">
      <c r="A8" s="30"/>
      <c r="B8" s="117" t="s">
        <v>183</v>
      </c>
      <c r="C8" s="85" t="s">
        <v>184</v>
      </c>
      <c r="D8" s="140" t="s">
        <v>185</v>
      </c>
    </row>
    <row r="9" spans="1:14" ht="77.25" customHeight="1">
      <c r="A9" s="30"/>
      <c r="B9" s="116" t="s">
        <v>186</v>
      </c>
      <c r="C9" s="85" t="s">
        <v>187</v>
      </c>
      <c r="D9" s="140" t="s">
        <v>208</v>
      </c>
    </row>
    <row r="10" spans="1:14" ht="68.25" customHeight="1">
      <c r="A10" s="30"/>
      <c r="B10" s="117" t="s">
        <v>188</v>
      </c>
      <c r="C10" s="85" t="s">
        <v>189</v>
      </c>
      <c r="D10" s="140" t="s">
        <v>190</v>
      </c>
    </row>
    <row r="11" spans="1:14" ht="39.75" customHeight="1">
      <c r="A11" s="30"/>
      <c r="B11" s="116" t="s">
        <v>191</v>
      </c>
      <c r="C11" s="85" t="s">
        <v>192</v>
      </c>
      <c r="D11" s="140" t="s">
        <v>193</v>
      </c>
      <c r="N11" s="35"/>
    </row>
    <row r="12" spans="1:14" ht="60">
      <c r="A12" s="30"/>
      <c r="B12" s="116" t="s">
        <v>194</v>
      </c>
      <c r="C12" s="85" t="s">
        <v>195</v>
      </c>
      <c r="D12" s="141" t="s">
        <v>196</v>
      </c>
    </row>
    <row r="43" spans="6:6">
      <c r="F43" s="34"/>
    </row>
  </sheetData>
  <mergeCells count="1">
    <mergeCell ref="C5:D5"/>
  </mergeCells>
  <hyperlinks>
    <hyperlink ref="E2" location="Index!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8097A-38B8-4C95-89C9-5A08A3537C5D}">
  <dimension ref="A2:B4"/>
  <sheetViews>
    <sheetView zoomScale="90" zoomScaleNormal="90" workbookViewId="0">
      <selection activeCell="O13" sqref="O13"/>
    </sheetView>
  </sheetViews>
  <sheetFormatPr defaultRowHeight="15"/>
  <cols>
    <col min="2" max="2" width="15" bestFit="1" customWidth="1"/>
  </cols>
  <sheetData>
    <row r="2" spans="1:2">
      <c r="A2" t="s">
        <v>2</v>
      </c>
      <c r="B2" t="s">
        <v>197</v>
      </c>
    </row>
    <row r="4" spans="1:2">
      <c r="B4"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8FFE6A-84F3-4A2B-BA29-E9663A5138CF}">
  <ds:schemaRefs>
    <ds:schemaRef ds:uri="4cab9f72-e1d3-4792-b6aa-4d8cb5bd68c8"/>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964FFA4B-7C88-4086-AF14-4F16D7604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4</vt:i4>
      </vt:variant>
    </vt:vector>
  </HeadingPairs>
  <TitlesOfParts>
    <vt:vector size="12" baseType="lpstr">
      <vt:lpstr>Disclaimer</vt:lpstr>
      <vt:lpstr>Attestation</vt:lpstr>
      <vt:lpstr>Index</vt:lpstr>
      <vt:lpstr>1 - EU KM1</vt:lpstr>
      <vt:lpstr>2- EU OV1</vt:lpstr>
      <vt:lpstr>3 - EU LIQ1</vt:lpstr>
      <vt:lpstr>4 - EU LIQ B </vt:lpstr>
      <vt:lpstr>Dates</vt:lpstr>
      <vt:lpstr>'2- EU OV1'!Udskriftsområde</vt:lpstr>
      <vt:lpstr>'3 - EU LIQ1'!Udskriftsområde</vt:lpstr>
      <vt:lpstr>'4 - EU LIQ B '!Udskriftsområde</vt:lpstr>
      <vt:lpstr>'1 - EU KM1'!Udskriftstitler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2024-10-25T09:00:19Z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