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https://b00020-my.sharepoint.com/personal/b203615_al-bank_dk/Documents/"/>
    </mc:Choice>
  </mc:AlternateContent>
  <xr:revisionPtr revIDLastSave="0" documentId="8_{336711E6-6B85-4172-BD3B-7FD500FADE98}" xr6:coauthVersionLast="47" xr6:coauthVersionMax="47" xr10:uidLastSave="{00000000-0000-0000-0000-000000000000}"/>
  <bookViews>
    <workbookView xWindow="-120" yWindow="-120" windowWidth="29040" windowHeight="17640" tabRatio="831" firstSheet="19" activeTab="32" xr2:uid="{00000000-000D-0000-FFFF-FFFF00000000}"/>
  </bookViews>
  <sheets>
    <sheet name="Disclaimer" sheetId="198" r:id="rId1"/>
    <sheet name="Attestation" sheetId="177" r:id="rId2"/>
    <sheet name="Index " sheetId="176" r:id="rId3"/>
    <sheet name="1 - EU KM1" sheetId="93" r:id="rId4"/>
    <sheet name="2- EU OV1" sheetId="201" r:id="rId5"/>
    <sheet name="3 - EU CC1" sheetId="83" r:id="rId6"/>
    <sheet name="4 - EU CC2" sheetId="110" r:id="rId7"/>
    <sheet name="5 - EU CCyB1" sheetId="170" r:id="rId8"/>
    <sheet name="6 - EU CCyB2" sheetId="130" r:id="rId9"/>
    <sheet name="7 - EU KM2" sheetId="199" r:id="rId10"/>
    <sheet name="8 - EU LR1" sheetId="131" r:id="rId11"/>
    <sheet name="9 - EU LR2" sheetId="203" r:id="rId12"/>
    <sheet name="10 - EU LR3" sheetId="133" r:id="rId13"/>
    <sheet name="11 - EU LIQ1" sheetId="136" r:id="rId14"/>
    <sheet name="12 - EU LIQ B " sheetId="137" r:id="rId15"/>
    <sheet name="13 - EU LIQ2" sheetId="138" r:id="rId16"/>
    <sheet name="14 - EU CR1" sheetId="141" r:id="rId17"/>
    <sheet name="15 - EU CR1-A" sheetId="142" r:id="rId18"/>
    <sheet name="16 - EU CR2" sheetId="143" r:id="rId19"/>
    <sheet name="17- EU CR2a" sheetId="144" r:id="rId20"/>
    <sheet name="18 - EU CQ1" sheetId="145" r:id="rId21"/>
    <sheet name="19 - EU CQ2" sheetId="146" r:id="rId22"/>
    <sheet name="20- EU CQ5" sheetId="172" r:id="rId23"/>
    <sheet name="21 - EU CQ6" sheetId="174" r:id="rId24"/>
    <sheet name="22 - EU CQ7" sheetId="185" r:id="rId25"/>
    <sheet name="23 - EU CQ8" sheetId="186" r:id="rId26"/>
    <sheet name="24 - EU CR3" sheetId="173" r:id="rId27"/>
    <sheet name="25 - EU CR4" sheetId="151" r:id="rId28"/>
    <sheet name="26 - EU CR5" sheetId="152" r:id="rId29"/>
    <sheet name="27 - EU CCR1" sheetId="154" r:id="rId30"/>
    <sheet name="28 - EU CCR2" sheetId="155" r:id="rId31"/>
    <sheet name="29 - EU CCR3" sheetId="156" r:id="rId32"/>
    <sheet name="30 - EU CCR5 " sheetId="157" r:id="rId33"/>
    <sheet name="31- EU CCR8" sheetId="158" r:id="rId34"/>
    <sheet name="32 - EU MR1 " sheetId="159" r:id="rId35"/>
    <sheet name="33 - EU IRRBBA" sheetId="193" r:id="rId36"/>
    <sheet name="34 - EU IRRBB1" sheetId="100" r:id="rId37"/>
    <sheet name="35 - Environmental risk" sheetId="101" r:id="rId38"/>
    <sheet name="36 - Social risk" sheetId="102" r:id="rId39"/>
    <sheet name="37 - Governance risk" sheetId="103" r:id="rId40"/>
    <sheet name="38 - transition risk - temp 1" sheetId="104" r:id="rId41"/>
    <sheet name="39 - transition risk - temp 2" sheetId="106" r:id="rId42"/>
    <sheet name="40 - transition risk - temp 3" sheetId="197" r:id="rId43"/>
    <sheet name="41 - transition risk - temp 4" sheetId="105" r:id="rId44"/>
    <sheet name="42- Physical risk - temp 5" sheetId="107" r:id="rId45"/>
    <sheet name="43 - Summary of GAR - temp 6" sheetId="196" r:id="rId46"/>
    <sheet name="44 - Assets calc. GAR - temp 7" sheetId="195" r:id="rId47"/>
    <sheet name="45 - GAR KPIs - temp 8" sheetId="194" r:id="rId48"/>
    <sheet name="46 - Mitigation - temp 10" sheetId="108" r:id="rId49"/>
    <sheet name="Dates" sheetId="200" state="hidden" r:id="rId50"/>
  </sheets>
  <definedNames>
    <definedName name="_xlnm._FilterDatabase" localSheetId="2" hidden="1">'Index '!$A$2:$D$62</definedName>
    <definedName name="_xlnm.Print_Area" localSheetId="13">'11 - EU LIQ1'!$B$2:$K$39</definedName>
    <definedName name="_xlnm.Print_Area" localSheetId="14">'12 - EU LIQ B '!$B$2:$D$12</definedName>
    <definedName name="_xlnm.Print_Area" localSheetId="15">'13 - EU LIQ2'!$B$2:$H$53</definedName>
    <definedName name="_xlnm.Print_Area" localSheetId="16">'14 - EU CR1'!$B$2:$R$30</definedName>
    <definedName name="_xlnm.Print_Area" localSheetId="17">'15 - EU CR1-A'!$B$2:$I$9</definedName>
    <definedName name="_xlnm.Print_Area" localSheetId="18">'16 - EU CR2'!$B$2:$E$11</definedName>
    <definedName name="_xlnm.Print_Area" localSheetId="19">'17- EU CR2a'!$B$2:$G$19</definedName>
    <definedName name="_xlnm.Print_Area" localSheetId="20">'18 - EU CQ1'!$B$2:$K$19</definedName>
    <definedName name="_xlnm.Print_Area" localSheetId="21">'19 - EU CQ2'!$B$2:$D$7</definedName>
    <definedName name="_xlnm.Print_Area" localSheetId="4">'2- EU OV1'!$B$2:$G$34</definedName>
    <definedName name="_xlnm.Print_Area" localSheetId="22">'20- EU CQ5'!$B$2:$I$27</definedName>
    <definedName name="_xlnm.Print_Area" localSheetId="23">'21 - EU CQ6'!$B$2:$N$26</definedName>
    <definedName name="_xlnm.Print_Area" localSheetId="26">'24 - EU CR3'!$B$2:$I$12</definedName>
    <definedName name="_xlnm.Print_Area" localSheetId="27">'25 - EU CR4'!$B$2:$I$23</definedName>
    <definedName name="_xlnm.Print_Area" localSheetId="28">'26 - EU CR5'!$B$2:$T$23</definedName>
    <definedName name="_xlnm.Print_Area" localSheetId="30">'28 - EU CCR2'!$B$2:$E$12</definedName>
    <definedName name="_xlnm.Print_Area" localSheetId="31">'29 - EU CCR3'!$B$2:$O$17</definedName>
    <definedName name="_xlnm.Print_Area" localSheetId="33">'31- EU CCR8'!$B$2:$E$25</definedName>
    <definedName name="_xlnm.Print_Area" localSheetId="34">'32 - EU MR1 '!$B$2:$D$16</definedName>
    <definedName name="_xlnm.Print_Area" localSheetId="36">'34 - EU IRRBB1'!$B$2:$G$13</definedName>
    <definedName name="_xlnm.Print_Area" localSheetId="37">'35 - Environmental risk'!$B$2:$D$27</definedName>
    <definedName name="_xlnm.Print_Area" localSheetId="38">'36 - Social risk'!$B$2:$D$26</definedName>
    <definedName name="_xlnm.Print_Area" localSheetId="39">'37 - Governance risk'!$B$2:$D$24</definedName>
    <definedName name="_xlnm.Print_Area" localSheetId="41">'39 - transition risk - temp 2'!$B$2:$S$24</definedName>
    <definedName name="_xlnm.Print_Area" localSheetId="6">'4 - EU CC2'!$B$2:$E$46</definedName>
    <definedName name="_xlnm.Print_Area" localSheetId="43">'41 - transition risk - temp 4'!$B$1:$G$12</definedName>
    <definedName name="_xlnm.Print_Area" localSheetId="44">'42- Physical risk - temp 5'!$B$2:$Q$35</definedName>
    <definedName name="_xlnm.Print_Area" localSheetId="7">'5 - EU CCyB1'!$B$2:$O$11</definedName>
    <definedName name="_xlnm.Print_Area" localSheetId="8">'6 - EU CCyB2'!$B$2:$E$8</definedName>
    <definedName name="_xlnm.Print_Area" localSheetId="10">'8 - EU LR1'!$B$2:$E$20</definedName>
    <definedName name="_xlnm.Print_Titles" localSheetId="3">'1 - EU KM1'!$5:$5</definedName>
    <definedName name="_xlnm.Print_Titles" localSheetId="5">'3 - EU CC1'!$5:$5</definedName>
    <definedName name="_xlnm.Print_Titles" localSheetId="37">'35 - Environmental risk'!$6:$6</definedName>
    <definedName name="_xlnm.Print_Titles" localSheetId="38">'36 - Social risk'!$6:$6</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1" l="1"/>
  <c r="E63" i="203"/>
  <c r="E39" i="203"/>
  <c r="E34" i="203"/>
  <c r="E26" i="203"/>
  <c r="E54" i="203" s="1"/>
  <c r="E14" i="203"/>
  <c r="G9" i="201"/>
  <c r="G10" i="201"/>
  <c r="G11" i="201"/>
  <c r="G12" i="201"/>
  <c r="G13" i="201"/>
  <c r="G14" i="201"/>
  <c r="G15" i="201"/>
  <c r="G34" i="201" l="1"/>
  <c r="G33" i="201"/>
  <c r="G32" i="201"/>
  <c r="G31" i="201"/>
  <c r="G30" i="201"/>
  <c r="G29" i="201"/>
  <c r="G28" i="201"/>
  <c r="G27" i="201"/>
  <c r="G26" i="201"/>
  <c r="E25" i="201"/>
  <c r="G25" i="201" s="1"/>
  <c r="G24" i="201"/>
  <c r="G23" i="201"/>
  <c r="G22" i="201"/>
  <c r="G21" i="201"/>
  <c r="G20" i="201"/>
  <c r="G19" i="201"/>
  <c r="G18" i="201"/>
  <c r="G17" i="201"/>
  <c r="G16" i="201"/>
  <c r="G8" i="201"/>
  <c r="G7" i="201"/>
  <c r="I17" i="176" l="1"/>
  <c r="J25" i="136"/>
  <c r="J38" i="136"/>
  <c r="H38" i="136"/>
  <c r="K38" i="136"/>
  <c r="I38" i="136"/>
  <c r="K37" i="136"/>
  <c r="I37" i="136"/>
  <c r="J37" i="136"/>
  <c r="H37" i="136"/>
  <c r="K25" i="136"/>
  <c r="I25" i="136"/>
  <c r="J32" i="136"/>
  <c r="K32" i="136"/>
  <c r="I32" i="136"/>
  <c r="F32" i="136"/>
  <c r="G32" i="136"/>
  <c r="E32" i="136"/>
  <c r="B5" i="194"/>
  <c r="B5" i="196"/>
  <c r="B5" i="108"/>
  <c r="B5" i="195"/>
  <c r="B5" i="107"/>
  <c r="B6" i="105"/>
  <c r="B8" i="197"/>
  <c r="B5" i="106"/>
  <c r="B5" i="104"/>
  <c r="B5" i="159"/>
  <c r="B5" i="158"/>
  <c r="B5" i="157"/>
  <c r="B5" i="156"/>
  <c r="B5" i="155"/>
  <c r="B5" i="154"/>
  <c r="B5" i="152"/>
  <c r="B5" i="151"/>
  <c r="B5" i="173"/>
  <c r="B5" i="186"/>
  <c r="B5" i="185"/>
  <c r="B5" i="174"/>
  <c r="B5" i="172"/>
  <c r="B5" i="146"/>
  <c r="B5" i="145"/>
  <c r="B5" i="144"/>
  <c r="B5" i="143"/>
  <c r="B5" i="142"/>
  <c r="B6" i="138"/>
  <c r="B26" i="138"/>
  <c r="B5" i="133"/>
  <c r="B5" i="131"/>
  <c r="B5" i="130"/>
  <c r="B5" i="170"/>
  <c r="B5" i="199"/>
  <c r="B5" i="110"/>
  <c r="B5" i="83"/>
  <c r="K7" i="176"/>
  <c r="K6" i="176"/>
  <c r="J8" i="176"/>
  <c r="I8" i="176"/>
  <c r="K8" i="176" l="1"/>
  <c r="I18" i="176"/>
</calcChain>
</file>

<file path=xl/sharedStrings.xml><?xml version="1.0" encoding="utf-8"?>
<sst xmlns="http://schemas.openxmlformats.org/spreadsheetml/2006/main" count="2273" uniqueCount="1505">
  <si>
    <t>Disclaimer</t>
  </si>
  <si>
    <t>Disclosure reference date</t>
  </si>
  <si>
    <t>Date</t>
  </si>
  <si>
    <t>June 30, 2024</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</si>
  <si>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</si>
  <si>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</si>
  <si>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</si>
  <si>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</si>
  <si>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</si>
  <si>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</si>
  <si>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</si>
  <si>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</si>
  <si>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</si>
  <si>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</si>
  <si>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</si>
  <si>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</si>
  <si>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Oversigt til styring</t>
  </si>
  <si>
    <t>Type</t>
  </si>
  <si>
    <t>Disclosure of key metrics and overview of risk-weighted exposure amounts</t>
  </si>
  <si>
    <t>EBA</t>
  </si>
  <si>
    <t>Antal skemaer</t>
  </si>
  <si>
    <t>EU KM1</t>
  </si>
  <si>
    <t>Quantitative</t>
  </si>
  <si>
    <t>Key metrics template</t>
  </si>
  <si>
    <t>Page 1</t>
  </si>
  <si>
    <t>OK</t>
  </si>
  <si>
    <t>Halvår</t>
  </si>
  <si>
    <t>År</t>
  </si>
  <si>
    <t>Diff.</t>
  </si>
  <si>
    <t>EU OV1</t>
  </si>
  <si>
    <t>Overview of total risk exposure amounts</t>
  </si>
  <si>
    <t>Page 2</t>
  </si>
  <si>
    <t>Skemaer ekskl. ESG</t>
  </si>
  <si>
    <t>Disclosure of own funds</t>
  </si>
  <si>
    <t>Nye skemaer halvåret ekskl. ESG</t>
  </si>
  <si>
    <t>EU CC1</t>
  </si>
  <si>
    <t>Composition of regulatory own funds</t>
  </si>
  <si>
    <t>Page 3</t>
  </si>
  <si>
    <t>I alt</t>
  </si>
  <si>
    <t>EU CC2</t>
  </si>
  <si>
    <t>Reconciliation of regulatory own funds to balance sheet in the audited financial statements</t>
  </si>
  <si>
    <t>Page 4</t>
  </si>
  <si>
    <t>Disclosure of information on countercyclical capital buffers</t>
  </si>
  <si>
    <t>Differencen er sammensat af:</t>
  </si>
  <si>
    <t>EU CCyB1</t>
  </si>
  <si>
    <t>Geographical distribution of credit exposures relevant for the calculation of the countercyclical buffer</t>
  </si>
  <si>
    <t>Page 5</t>
  </si>
  <si>
    <t>Kvalitative skemaer</t>
  </si>
  <si>
    <t>EY CCyB2</t>
  </si>
  <si>
    <t>Amount of institution-specific countercyclical capital buffer</t>
  </si>
  <si>
    <t>Page 6</t>
  </si>
  <si>
    <t>REM</t>
  </si>
  <si>
    <t xml:space="preserve">Disclosure of minimum requirement for own funds and eligible liabilities/ total loss-absorbing capacity </t>
  </si>
  <si>
    <t>AE</t>
  </si>
  <si>
    <t>EU KM2</t>
  </si>
  <si>
    <t xml:space="preserve">Key metrics - MREL and, where applicable, G-SII requirement for own funds and eligible liabilities  </t>
  </si>
  <si>
    <t>Page 7</t>
  </si>
  <si>
    <t>PV</t>
  </si>
  <si>
    <t>Disclosure of leverage</t>
  </si>
  <si>
    <t>CQ</t>
  </si>
  <si>
    <t>EU LR1</t>
  </si>
  <si>
    <t>LRSum: Summary reconciliation of accounting assets and leverage ratio exposures</t>
  </si>
  <si>
    <t>Page 8</t>
  </si>
  <si>
    <t>EU LR2</t>
  </si>
  <si>
    <t>LRCom: Leverage ratio common disclosure</t>
  </si>
  <si>
    <t>Page 9</t>
  </si>
  <si>
    <t>NY</t>
  </si>
  <si>
    <t>EU LR3</t>
  </si>
  <si>
    <t>LRSpl: Split-up of on balance sheet exposures (excluding derivatives, SFTs and exempted exposures)</t>
  </si>
  <si>
    <t>Page 10</t>
  </si>
  <si>
    <t>Tjek</t>
  </si>
  <si>
    <t>Disclosure of liquidity requirements</t>
  </si>
  <si>
    <t>EU LIQ1</t>
  </si>
  <si>
    <t>Quantitative information of LCR</t>
  </si>
  <si>
    <t>Page 11</t>
  </si>
  <si>
    <t>OK (op til række 28)</t>
  </si>
  <si>
    <t>Kvalitative</t>
  </si>
  <si>
    <t>EU LIQB</t>
  </si>
  <si>
    <t>Qualitative</t>
  </si>
  <si>
    <t>Qualitative information on LCR, which complements template EU LIQ1.</t>
  </si>
  <si>
    <t>Page 12</t>
  </si>
  <si>
    <t>OVC - Annual</t>
  </si>
  <si>
    <t>AE1 - Annual</t>
  </si>
  <si>
    <t>EU LIQ2</t>
  </si>
  <si>
    <t>Net Stable Funding Ratio</t>
  </si>
  <si>
    <t>Page 13</t>
  </si>
  <si>
    <t>OVA - Annual</t>
  </si>
  <si>
    <t>AE2 - Annual</t>
  </si>
  <si>
    <t>Disclosure of exposurers to credit risk, dilutionrisk and credit quality</t>
  </si>
  <si>
    <t>OVB - Annual</t>
  </si>
  <si>
    <t>AE3 - Annual</t>
  </si>
  <si>
    <t>EU CR1</t>
  </si>
  <si>
    <t xml:space="preserve">Performing and non-performing exposures and related provisions. </t>
  </si>
  <si>
    <t>Page 14</t>
  </si>
  <si>
    <t>Ok</t>
  </si>
  <si>
    <t>CCA - Annual</t>
  </si>
  <si>
    <t>AE4 - Annual</t>
  </si>
  <si>
    <t>EU CR1-A</t>
  </si>
  <si>
    <t>Maturity of exposures</t>
  </si>
  <si>
    <t>Page 15</t>
  </si>
  <si>
    <t>LRA - Annual</t>
  </si>
  <si>
    <t>EU CR2</t>
  </si>
  <si>
    <t>Changes in the stock of non-performing loans and advances</t>
  </si>
  <si>
    <t>Page 16</t>
  </si>
  <si>
    <t>LIQA - Annual</t>
  </si>
  <si>
    <t>EU CR2a</t>
  </si>
  <si>
    <t>Changes in the stock of non-performing loans and advances and related net accumulated recoveries</t>
  </si>
  <si>
    <t>Page 17</t>
  </si>
  <si>
    <t>CRA - Annual</t>
  </si>
  <si>
    <t>PV1 - Annual</t>
  </si>
  <si>
    <t>EU CQ1</t>
  </si>
  <si>
    <t>Credit quality of forborne exposures</t>
  </si>
  <si>
    <t>Page 18</t>
  </si>
  <si>
    <t>CRC - Annual</t>
  </si>
  <si>
    <t>EU CQ2</t>
  </si>
  <si>
    <t>Quality of forbearance</t>
  </si>
  <si>
    <t>Page 19</t>
  </si>
  <si>
    <t>CRD - Annual</t>
  </si>
  <si>
    <t>EU CQ5</t>
  </si>
  <si>
    <t>Credit quality of loans and advances to non-financial corporations by industry</t>
  </si>
  <si>
    <t>Page 20</t>
  </si>
  <si>
    <t>CCRA - Annual</t>
  </si>
  <si>
    <t>CQ3 - Annual</t>
  </si>
  <si>
    <t>EU CQ6</t>
  </si>
  <si>
    <t xml:space="preserve">Collateral valuation - loans and advances </t>
  </si>
  <si>
    <t>Page 21</t>
  </si>
  <si>
    <t>MRA - Annual</t>
  </si>
  <si>
    <t>EU CQ7</t>
  </si>
  <si>
    <t xml:space="preserve">Collateral obtained by taking possession and execution processes </t>
  </si>
  <si>
    <t>Page 22</t>
  </si>
  <si>
    <t>ORA - Annual</t>
  </si>
  <si>
    <t>EU CQ8</t>
  </si>
  <si>
    <t>Collateral obtained by taking possession and execution processes – vintage breakdown</t>
  </si>
  <si>
    <t>Page 23</t>
  </si>
  <si>
    <t>Disclosure of the use of credit risk mitigation techniques</t>
  </si>
  <si>
    <t>EU CR3</t>
  </si>
  <si>
    <t>CRM techniques overview:  Disclosure of the use of credit risk mitigation techniques</t>
  </si>
  <si>
    <t>Page 24</t>
  </si>
  <si>
    <t>REMA - Annual</t>
  </si>
  <si>
    <t>Disclosure of the use of standardised approach</t>
  </si>
  <si>
    <t>REM1 - Annual</t>
  </si>
  <si>
    <t>EU CR4</t>
  </si>
  <si>
    <t>Standardised approach – Credit risk exposure and CRM effects</t>
  </si>
  <si>
    <t>Page 25</t>
  </si>
  <si>
    <t>REM2 - Annual</t>
  </si>
  <si>
    <t>EU CR5</t>
  </si>
  <si>
    <t>Standardised approach</t>
  </si>
  <si>
    <t>Page 26</t>
  </si>
  <si>
    <t>REM3 - Annual</t>
  </si>
  <si>
    <t>Disclosure of exposures to counterparty credit risk</t>
  </si>
  <si>
    <t>EU CCR1</t>
  </si>
  <si>
    <t>Analysis of CCR exposure by approach</t>
  </si>
  <si>
    <t>Page 27</t>
  </si>
  <si>
    <r>
      <rPr>
        <b/>
        <i/>
        <sz val="11"/>
        <color theme="1"/>
        <rFont val="Calibri"/>
        <family val="2"/>
        <scheme val="minor"/>
      </rPr>
      <t>Note:</t>
    </r>
    <r>
      <rPr>
        <b/>
        <sz val="11"/>
        <color theme="1"/>
        <rFont val="Calibri"/>
        <family val="2"/>
        <scheme val="minor"/>
      </rPr>
      <t xml:space="preserve"> </t>
    </r>
    <r>
      <rPr>
        <sz val="11"/>
        <color theme="1"/>
        <rFont val="Calibri"/>
        <family val="2"/>
        <scheme val="minor"/>
      </rPr>
      <t>Bemærk LIA-skemaerne er årlige og generelt ikke relevante for koncernen</t>
    </r>
  </si>
  <si>
    <t>EU CCR2</t>
  </si>
  <si>
    <t>Transactions subject to own funds requirements for CVA risk</t>
  </si>
  <si>
    <t>Page 28</t>
  </si>
  <si>
    <t>EU CCR3</t>
  </si>
  <si>
    <t>Standardised approach – CCR exposures by regulatory exposure class and risk weight</t>
  </si>
  <si>
    <t>Page 29</t>
  </si>
  <si>
    <t>EU CCR5</t>
  </si>
  <si>
    <t>Composition of collateral for CCR exposures</t>
  </si>
  <si>
    <t>Page 30</t>
  </si>
  <si>
    <t>EU CCR8</t>
  </si>
  <si>
    <t>Exposures to CCPs</t>
  </si>
  <si>
    <t>Page 31</t>
  </si>
  <si>
    <t>Disclosure of the use of standardised approach and internal model for market risk</t>
  </si>
  <si>
    <t>EU MR1</t>
  </si>
  <si>
    <t>Market risk under the standardised approach</t>
  </si>
  <si>
    <t>Page 32</t>
  </si>
  <si>
    <t>Disclosure of interest rate risk in the banking book</t>
  </si>
  <si>
    <t>EU IRRBBA</t>
  </si>
  <si>
    <t>Qualitative information on interest rate risk of non-trading book activities</t>
  </si>
  <si>
    <t>Page 33</t>
  </si>
  <si>
    <t>EU IRRBB1</t>
  </si>
  <si>
    <t>Interest rate risks of non-trading book activities</t>
  </si>
  <si>
    <t>Page 34</t>
  </si>
  <si>
    <t>Disclosure of ESG risks</t>
  </si>
  <si>
    <t>Table 1</t>
  </si>
  <si>
    <t>Qualitative information on Environmental risk</t>
  </si>
  <si>
    <t>Page 35</t>
  </si>
  <si>
    <t>Table 2</t>
  </si>
  <si>
    <t>Qualitative information on Social risk</t>
  </si>
  <si>
    <t>Page 36</t>
  </si>
  <si>
    <t>Table 3</t>
  </si>
  <si>
    <t>Qualitative information on Governance risk</t>
  </si>
  <si>
    <t>Page 37</t>
  </si>
  <si>
    <t>Template 1</t>
  </si>
  <si>
    <t>Banking book- Climate Change transition risk: Credit quality of exposures by sector, emissions and residual maturity</t>
  </si>
  <si>
    <t>Page 38</t>
  </si>
  <si>
    <t>Template 2</t>
  </si>
  <si>
    <t>Banking book - Climate change transition risk: Loans collateralised by immovable property - Energy efficiency of the collateral</t>
  </si>
  <si>
    <t>Page 39</t>
  </si>
  <si>
    <t>Template 3</t>
  </si>
  <si>
    <t>Banking book - Climate change transition risk: Alignment metrics</t>
  </si>
  <si>
    <t>Page 40</t>
  </si>
  <si>
    <t>Template 4</t>
  </si>
  <si>
    <t>Banking book - Climate change transition risk: Exposures to top 20 carbon-intensive firms</t>
  </si>
  <si>
    <t>Page 41</t>
  </si>
  <si>
    <t>Template 5</t>
  </si>
  <si>
    <t>Banking book - Climate change physical risk: Exposures subject to physical risk</t>
  </si>
  <si>
    <t>Page 42</t>
  </si>
  <si>
    <t>Template 6</t>
  </si>
  <si>
    <t>Summary of GAR (Green asset ratio) KPIs</t>
  </si>
  <si>
    <t>Page 43</t>
  </si>
  <si>
    <t>Template 7</t>
  </si>
  <si>
    <t>Mitigating actions: Assets for the calculation of GAR</t>
  </si>
  <si>
    <t>Page 44</t>
  </si>
  <si>
    <t>Template 8</t>
  </si>
  <si>
    <t>GAR KPIs (%)</t>
  </si>
  <si>
    <t>Page 45</t>
  </si>
  <si>
    <t>Template 10</t>
  </si>
  <si>
    <t>Other climate change mitigating actions that are not covered in the EU Taxonomy</t>
  </si>
  <si>
    <t>Page 46</t>
  </si>
  <si>
    <t>The following Pillar 3 templates are considered irrelevant:</t>
  </si>
  <si>
    <t>In addition to all templates relating to the IRB-method or the internal model approach for market risk, the following templates are considered irrelevant for the second quarter of 2024:</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</si>
  <si>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</si>
  <si>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</si>
  <si>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</si>
  <si>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</si>
  <si>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</si>
  <si>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</si>
  <si>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</si>
  <si>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EU KM1 - Key metrics template</t>
  </si>
  <si>
    <t>Return to index</t>
  </si>
  <si>
    <t>(DKK mio.)</t>
  </si>
  <si>
    <t>30 June 2024</t>
  </si>
  <si>
    <t>31 March 2024</t>
  </si>
  <si>
    <t>31 December 2023</t>
  </si>
  <si>
    <t>30 September 2023</t>
  </si>
  <si>
    <t>30 June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</si>
  <si>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</si>
  <si>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</si>
  <si>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</si>
  <si>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</si>
  <si>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</si>
  <si>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</si>
  <si>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</si>
  <si>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</si>
  <si>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</si>
  <si>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</si>
  <si>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</si>
  <si>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</si>
  <si>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</si>
  <si>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</si>
  <si>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</si>
  <si>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</si>
  <si>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</si>
  <si>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</si>
  <si>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</si>
  <si>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</si>
  <si>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</si>
  <si>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</si>
  <si>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</si>
  <si>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</si>
  <si>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</si>
  <si>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</si>
  <si>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</si>
  <si>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</si>
  <si>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</si>
  <si>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</si>
  <si>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</si>
  <si>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</si>
  <si>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</si>
  <si>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</si>
  <si>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</si>
  <si>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</si>
  <si>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</si>
  <si>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</si>
  <si>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</si>
  <si>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</si>
  <si>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</si>
  <si>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</si>
  <si>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</si>
  <si>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</si>
  <si>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</si>
  <si>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</si>
  <si>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</si>
  <si>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</si>
  <si>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</si>
  <si>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</si>
  <si>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</si>
  <si>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</si>
  <si>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</si>
  <si>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</si>
  <si>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</si>
  <si>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</si>
  <si>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</si>
  <si>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</si>
  <si>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</si>
  <si>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</si>
  <si>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</si>
  <si>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</si>
  <si>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</si>
  <si>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</si>
  <si>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</si>
  <si>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</si>
  <si>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</si>
  <si>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</si>
  <si>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</si>
  <si>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</si>
  <si>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</si>
  <si>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</si>
  <si>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</si>
  <si>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</si>
  <si>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</si>
  <si>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</si>
  <si>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</si>
  <si>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</si>
  <si>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</si>
  <si>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</si>
  <si>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</si>
  <si>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</si>
  <si>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</si>
  <si>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</si>
  <si>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</si>
  <si>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</si>
  <si>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</si>
  <si>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</si>
  <si>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</si>
  <si>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</si>
  <si>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</si>
  <si>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</si>
  <si>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</si>
  <si>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</si>
  <si>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CC1 - Composition of regulatory own funds</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</si>
  <si>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</si>
  <si>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</si>
  <si>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</si>
  <si>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</si>
  <si>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</si>
  <si>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</si>
  <si>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</si>
  <si>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</si>
  <si>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</si>
  <si>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</si>
  <si>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</si>
  <si>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</si>
  <si>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</si>
  <si>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</si>
  <si>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</si>
  <si>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</si>
  <si>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</si>
  <si>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</si>
  <si>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</si>
  <si>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</si>
  <si>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 minus (d)</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</si>
  <si>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</si>
  <si>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</si>
  <si>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</si>
  <si>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</si>
  <si>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</si>
  <si>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</si>
  <si>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</si>
  <si>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</si>
  <si>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</si>
  <si>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</si>
  <si>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</si>
  <si>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</si>
  <si>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</si>
  <si>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</si>
  <si>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</si>
  <si>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</si>
  <si>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</si>
  <si>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</si>
  <si>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</si>
  <si>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</si>
  <si>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</si>
  <si>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</si>
  <si>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</si>
  <si>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</si>
  <si>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</si>
  <si>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</si>
  <si>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</si>
  <si>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</si>
  <si>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</si>
  <si>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</si>
  <si>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</si>
  <si>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</si>
  <si>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</si>
  <si>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</si>
  <si>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</si>
  <si>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</si>
  <si>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</si>
  <si>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</si>
  <si>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</si>
  <si>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</si>
  <si>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</si>
  <si>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</si>
  <si>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</si>
  <si>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</si>
  <si>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</si>
  <si>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</si>
  <si>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</si>
  <si>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</si>
  <si>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</si>
  <si>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</si>
  <si>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</si>
  <si>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</si>
  <si>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</si>
  <si>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</si>
  <si>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</si>
  <si>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</si>
  <si>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</si>
  <si>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</si>
  <si>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</si>
  <si>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</si>
  <si>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</si>
  <si>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</si>
  <si>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</si>
  <si>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</si>
  <si>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</si>
  <si>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</si>
  <si>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</si>
  <si>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</si>
  <si>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</si>
  <si>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</si>
  <si>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</si>
  <si>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</si>
  <si>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</si>
  <si>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</si>
  <si>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</si>
  <si>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</si>
  <si>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</si>
  <si>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</si>
  <si>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</si>
  <si>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</si>
  <si>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</si>
  <si>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</si>
  <si>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</si>
  <si>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</si>
  <si>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</si>
  <si>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</si>
  <si>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</si>
  <si>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</si>
  <si>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</si>
  <si>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</si>
  <si>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</si>
  <si>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</si>
  <si>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</si>
  <si>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</si>
  <si>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</si>
  <si>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</si>
  <si>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</si>
  <si>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</si>
  <si>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</si>
  <si>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</si>
  <si>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</si>
  <si>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</si>
  <si>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</si>
  <si>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</si>
  <si>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</si>
  <si>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</si>
  <si>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</si>
  <si>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</si>
  <si>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</si>
  <si>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</si>
  <si>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</si>
  <si>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</si>
  <si>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</si>
  <si>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</si>
  <si>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</si>
  <si>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</si>
  <si>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</si>
  <si>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</si>
  <si>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</si>
  <si>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</si>
  <si>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</si>
  <si>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</si>
  <si>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</si>
  <si>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</si>
  <si>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</si>
  <si>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</si>
  <si>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</si>
  <si>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</si>
  <si>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</si>
  <si>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</si>
  <si>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</si>
  <si>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</si>
  <si>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</si>
  <si>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</si>
  <si>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</si>
  <si>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</si>
  <si>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</si>
  <si>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</si>
  <si>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</si>
  <si>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</si>
  <si>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</si>
  <si>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</si>
  <si>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</si>
  <si>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</si>
  <si>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</si>
  <si>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</si>
  <si>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</si>
  <si>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</si>
  <si>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</si>
  <si>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</si>
  <si>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</si>
  <si>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</si>
  <si>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</si>
  <si>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</si>
  <si>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</si>
  <si>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</si>
  <si>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</si>
  <si>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</si>
  <si>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</si>
  <si>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</si>
  <si>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</si>
  <si>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</si>
  <si>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</si>
  <si>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</si>
  <si>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</si>
  <si>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</si>
  <si>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</si>
  <si>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</si>
  <si>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</si>
  <si>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</si>
  <si>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</si>
  <si>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</si>
  <si>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</si>
  <si>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</si>
  <si>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</si>
  <si>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</si>
  <si>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</si>
  <si>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</si>
  <si>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</si>
  <si>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</si>
  <si>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</si>
  <si>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</si>
  <si>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</si>
  <si>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</si>
  <si>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</si>
  <si>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</si>
  <si>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</si>
  <si>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EU-7</t>
  </si>
  <si>
    <t>MREL expressed as a percentage of the TREA</t>
  </si>
  <si>
    <t>EU-8</t>
  </si>
  <si>
    <t xml:space="preserve">     Of which to be met with own funds or subordinated liabilities </t>
  </si>
  <si>
    <t>EU-9</t>
  </si>
  <si>
    <t>MREL expressed as a percentage of the TEM</t>
  </si>
  <si>
    <t>EU-10</t>
  </si>
  <si>
    <t xml:space="preserve">     Of which to be met with own funds or subordinated liabilities</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</si>
  <si>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</si>
  <si>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</si>
  <si>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</si>
  <si>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</si>
  <si>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</si>
  <si>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</si>
  <si>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</si>
  <si>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</si>
  <si>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</si>
  <si>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</si>
  <si>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</si>
  <si>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</si>
  <si>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</si>
  <si>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</si>
  <si>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</si>
  <si>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</si>
  <si>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</si>
  <si>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</si>
  <si>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</si>
  <si>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</si>
  <si>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</si>
  <si>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</si>
  <si>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</si>
  <si>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</si>
  <si>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</si>
  <si>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</si>
  <si>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</si>
  <si>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</si>
  <si>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</si>
  <si>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</si>
  <si>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</si>
  <si>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</si>
  <si>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</si>
  <si>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</si>
  <si>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</si>
  <si>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</si>
  <si>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</si>
  <si>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</si>
  <si>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</si>
  <si>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</si>
  <si>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</si>
  <si>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</si>
  <si>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</si>
  <si>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</si>
  <si>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</si>
  <si>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</si>
  <si>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</si>
  <si>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</si>
  <si>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</si>
  <si>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</si>
  <si>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</si>
  <si>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</si>
  <si>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</si>
  <si>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</si>
  <si>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</si>
  <si>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</si>
  <si>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</si>
  <si>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</si>
  <si>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</si>
  <si>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</si>
  <si>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</si>
  <si>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</si>
  <si>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</si>
  <si>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</si>
  <si>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</si>
  <si>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</si>
  <si>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</si>
  <si>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</si>
  <si>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</si>
  <si>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</si>
  <si>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</si>
  <si>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</si>
  <si>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</si>
  <si>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</si>
  <si>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</si>
  <si>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</si>
  <si>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</si>
  <si>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</si>
  <si>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</si>
  <si>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</si>
  <si>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</si>
  <si>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</si>
  <si>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</si>
  <si>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</si>
  <si>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</si>
  <si>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</si>
  <si>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</si>
  <si>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</si>
  <si>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</si>
  <si>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</si>
  <si>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</si>
  <si>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</si>
  <si>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</si>
  <si>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</si>
  <si>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</si>
  <si>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</si>
  <si>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</si>
  <si>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</si>
  <si>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</si>
  <si>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</si>
  <si>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</si>
  <si>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</si>
  <si>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</si>
  <si>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</si>
  <si>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</si>
  <si>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</si>
  <si>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</si>
  <si>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</si>
  <si>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</si>
  <si>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</si>
  <si>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</si>
  <si>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</si>
  <si>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</si>
  <si>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</si>
  <si>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</si>
  <si>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</si>
  <si>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</si>
  <si>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</si>
  <si>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</si>
  <si>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</si>
  <si>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</si>
  <si>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Institutions</t>
  </si>
  <si>
    <t>Secured by mortgages of immovable properties</t>
  </si>
  <si>
    <t>Retail exposures</t>
  </si>
  <si>
    <t>Corporates</t>
  </si>
  <si>
    <t>EU-11</t>
  </si>
  <si>
    <t>Exposures in default</t>
  </si>
  <si>
    <t>EU-12</t>
  </si>
  <si>
    <t>Other exposures (eg equity, securitisations, and other non-credit obligation assets)</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</si>
  <si>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</si>
  <si>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</si>
  <si>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</si>
  <si>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</si>
  <si>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</si>
  <si>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</si>
  <si>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</si>
  <si>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</si>
  <si>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</si>
  <si>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</si>
  <si>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</si>
  <si>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</si>
  <si>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</si>
  <si>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</si>
  <si>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</si>
  <si>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</si>
  <si>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</si>
  <si>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</si>
  <si>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</si>
  <si>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</si>
  <si>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</si>
  <si>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</si>
  <si>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</si>
  <si>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</si>
  <si>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</si>
  <si>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</si>
  <si>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</si>
  <si>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</si>
  <si>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</si>
  <si>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</si>
  <si>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</si>
  <si>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</si>
  <si>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</si>
  <si>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</si>
  <si>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</si>
  <si>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</si>
  <si>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</si>
  <si>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</si>
  <si>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</si>
  <si>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</si>
  <si>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</si>
  <si>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</si>
  <si>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</si>
  <si>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</si>
  <si>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</si>
  <si>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</si>
  <si>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</si>
  <si>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</si>
  <si>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</si>
  <si>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</si>
  <si>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</si>
  <si>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Apart from the composition of the Group's liquidity buffer, the primary reason for the high and stable LCR development is the Group’s deposits, of which 61% is recognised as stable pursuant to the LCR regulation. The high degree of stable deposits results in a corresponding lower net outflow compared with non-stable deposits.</t>
  </si>
  <si>
    <t>(d)</t>
  </si>
  <si>
    <t>High-level description of the composition of the institution`s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</si>
  <si>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</si>
  <si>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</si>
  <si>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</si>
  <si>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</si>
  <si>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</si>
  <si>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</si>
  <si>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</si>
  <si>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</si>
  <si>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</si>
  <si>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</si>
  <si>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</si>
  <si>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</si>
  <si>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</si>
  <si>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</si>
  <si>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</si>
  <si>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</si>
  <si>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</si>
  <si>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</si>
  <si>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</si>
  <si>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</si>
  <si>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</si>
  <si>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</si>
  <si>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</si>
  <si>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</si>
  <si>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</si>
  <si>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</si>
  <si>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</si>
  <si>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</si>
  <si>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</si>
  <si>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</si>
  <si>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</si>
  <si>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</si>
  <si>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</si>
  <si>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</si>
  <si>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</si>
  <si>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</si>
  <si>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</si>
  <si>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</si>
  <si>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</si>
  <si>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</si>
  <si>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</si>
  <si>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</si>
  <si>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</si>
  <si>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</si>
  <si>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</si>
  <si>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</si>
  <si>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</si>
  <si>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</si>
  <si>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</si>
  <si>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</si>
  <si>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</si>
  <si>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</si>
  <si>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</si>
  <si>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</si>
  <si>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</si>
  <si>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</si>
  <si>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</si>
  <si>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</si>
  <si>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</si>
  <si>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</si>
  <si>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</si>
  <si>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</si>
  <si>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</si>
  <si>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</si>
  <si>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</si>
  <si>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</si>
  <si>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</si>
  <si>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</si>
  <si>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</si>
  <si>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</si>
  <si>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</si>
  <si>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</si>
  <si>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</si>
  <si>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</si>
  <si>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</si>
  <si>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</si>
  <si>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</si>
  <si>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</si>
  <si>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</si>
  <si>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</si>
  <si>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</si>
  <si>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</si>
  <si>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</si>
  <si>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</si>
  <si>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</si>
  <si>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</si>
  <si>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</si>
  <si>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</si>
  <si>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</si>
  <si>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</si>
  <si>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</si>
  <si>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</si>
  <si>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</si>
  <si>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</si>
  <si>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</si>
  <si>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</si>
  <si>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</si>
  <si>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</si>
  <si>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</si>
  <si>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</si>
  <si>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</si>
  <si>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</si>
  <si>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</si>
  <si>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</si>
  <si>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</si>
  <si>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</si>
  <si>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</si>
  <si>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</si>
  <si>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</si>
  <si>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</si>
  <si>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</si>
  <si>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</si>
  <si>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</si>
  <si>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</si>
  <si>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</si>
  <si>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</si>
  <si>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</si>
  <si>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</si>
  <si>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</si>
  <si>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</si>
  <si>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</si>
  <si>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</si>
  <si>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</si>
  <si>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</si>
  <si>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</si>
  <si>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</si>
  <si>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</si>
  <si>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</si>
  <si>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</si>
  <si>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</si>
  <si>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</si>
  <si>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</si>
  <si>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</si>
  <si>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</si>
  <si>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</si>
  <si>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</si>
  <si>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</si>
  <si>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</si>
  <si>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</si>
  <si>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</si>
  <si>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</si>
  <si>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</si>
  <si>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</si>
  <si>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</si>
  <si>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</si>
  <si>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</si>
  <si>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</si>
  <si>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</si>
  <si>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</si>
  <si>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</si>
  <si>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</si>
  <si>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</si>
  <si>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</si>
  <si>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</si>
  <si>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</si>
  <si>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</si>
  <si>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</si>
  <si>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</si>
  <si>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</si>
  <si>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</si>
  <si>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</si>
  <si>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</si>
  <si>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</si>
  <si>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</si>
  <si>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</si>
  <si>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</si>
  <si>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</si>
  <si>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</si>
  <si>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</si>
  <si>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</si>
  <si>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</si>
  <si>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</si>
  <si>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</si>
  <si>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</si>
  <si>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</si>
  <si>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</si>
  <si>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</si>
  <si>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</si>
  <si>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</si>
  <si>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</si>
  <si>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</si>
  <si>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</si>
  <si>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</si>
  <si>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</si>
  <si>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</si>
  <si>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</si>
  <si>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</si>
  <si>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</si>
  <si>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</si>
  <si>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</si>
  <si>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</si>
  <si>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</si>
  <si>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</si>
  <si>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</si>
  <si>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</si>
  <si>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</si>
  <si>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</si>
  <si>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</si>
  <si>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</si>
  <si>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</si>
  <si>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</si>
  <si>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</si>
  <si>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</si>
  <si>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</si>
  <si>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</si>
  <si>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</si>
  <si>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</si>
  <si>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</si>
  <si>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</si>
  <si>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</si>
  <si>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</si>
  <si>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</si>
  <si>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</si>
  <si>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</si>
  <si>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</si>
  <si>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</si>
  <si>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</si>
  <si>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</si>
  <si>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</si>
  <si>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</si>
  <si>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</si>
  <si>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</si>
  <si>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</si>
  <si>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</si>
  <si>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</si>
  <si>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</si>
  <si>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</si>
  <si>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</si>
  <si>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</si>
  <si>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</si>
  <si>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</si>
  <si>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</si>
  <si>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</si>
  <si>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</si>
  <si>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</si>
  <si>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</si>
  <si>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</si>
  <si>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</si>
  <si>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</si>
  <si>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</si>
  <si>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</si>
  <si>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</si>
  <si>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</si>
  <si>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</si>
  <si>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</si>
  <si>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</si>
  <si>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</si>
  <si>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</si>
  <si>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</si>
  <si>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Equity</t>
  </si>
  <si>
    <t>Other items</t>
  </si>
  <si>
    <t>Risk weight</t>
  </si>
  <si>
    <t>Of which unrated</t>
  </si>
  <si>
    <t>Others</t>
  </si>
  <si>
    <t>Unit or shares in collective investment undertakings</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</si>
  <si>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</si>
  <si>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</si>
  <si>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</si>
  <si>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</si>
  <si>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</si>
  <si>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</si>
  <si>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</si>
  <si>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</si>
  <si>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</si>
  <si>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</si>
  <si>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</si>
  <si>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</si>
  <si>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</si>
  <si>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</si>
  <si>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</si>
  <si>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</si>
  <si>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</si>
  <si>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</si>
  <si>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</si>
  <si>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</si>
  <si>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</si>
  <si>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</si>
  <si>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</si>
  <si>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</si>
  <si>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</si>
  <si>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</si>
  <si>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</si>
  <si>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</si>
  <si>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</si>
  <si>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</si>
  <si>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Exposure classes</t>
  </si>
  <si>
    <t xml:space="preserve">Total exposure value </t>
  </si>
  <si>
    <t xml:space="preserve">Central governments or central banks </t>
  </si>
  <si>
    <t xml:space="preserve">Regional government or local authorities </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</si>
  <si>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</si>
  <si>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</si>
  <si>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</si>
  <si>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</si>
  <si>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</si>
  <si>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</si>
  <si>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</si>
  <si>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</si>
  <si>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</si>
  <si>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</si>
  <si>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</si>
  <si>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</si>
  <si>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</si>
  <si>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</si>
  <si>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</si>
  <si>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</si>
  <si>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</si>
  <si>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</si>
  <si>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</si>
  <si>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</si>
  <si>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</si>
  <si>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</si>
  <si>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</si>
  <si>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</si>
  <si>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</si>
  <si>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</si>
  <si>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</si>
  <si>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</si>
  <si>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</si>
  <si>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</si>
  <si>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</si>
  <si>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</si>
  <si>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</si>
  <si>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</si>
  <si>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</si>
  <si>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</si>
  <si>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</si>
  <si>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</si>
  <si>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</si>
  <si>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</si>
  <si>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 xml:space="preserve">EU IRRBBA - Qualitative information on interest rate risks of non-trading book activities </t>
  </si>
  <si>
    <t>Legal basis</t>
  </si>
  <si>
    <t>A description of how the institution defines IRRBB for purposes of risk control and measurement.</t>
  </si>
  <si>
    <t>The solvency guidelines are followed when calculating IRRBB. 
EVE is calculated within a framework and monitored daily in Arbejdernes Landsbank.
Vestjysk Bank monitors the interest rate sensitivity of the interest rate risk outside of the trading portfolio, which is also subject to limits, on a daily basis.</t>
  </si>
  <si>
    <t>A description of the institution's overall IRRBB management and mitigation strategies.</t>
  </si>
  <si>
    <t xml:space="preserve">The group undertakes market risks in the banking book in the ordinary course of its banking business with customers, i.e. through loans, deposits and the mortgage portfolio. In addition, the bank’s own issuances and a portfolio of excess liquid assets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Interest rate risk outside the trading portfolio is calculated in the group and the bank in accordance with the solvency guidelines, calculated as present value considerations in a number of yield curve scenarios. 
</t>
  </si>
  <si>
    <t>The periodicity of the calculation of the institution's IRRBB measures, and a description of the specific measures that the institution uses to gauge its sensitivity to IRRBB.</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</si>
  <si>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</si>
  <si>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 description of the interest rate shock and stress scenarios that the institution uses to estimate changes in the economic value and in net interest income (if applicable).</t>
  </si>
  <si>
    <t>Across the group, the 6 scenarios prescribed by the solvency guidelines are calculated for EVE and parallel +/- 200bp for NII.</t>
  </si>
  <si>
    <t>(e )</t>
  </si>
  <si>
    <t>A description of the key modelling and parametric assumptions different from those used for disclosure of template EU IRRBB1 (if applicable).</t>
  </si>
  <si>
    <t>N/A</t>
  </si>
  <si>
    <t>A high-level description of how the bank hedges its IRRBB, as well as the associated
accounting treatment (if applicable).</t>
  </si>
  <si>
    <t>A description of key modelling and parametric assumptions used for the IRRBB measures in template EU IRRBB1 (if applicable).</t>
  </si>
  <si>
    <t>The calculation of EVE is based on interest rate risk sensitivities (linear PL effect due to interest rate changes).</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</si>
  <si>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</si>
  <si>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</si>
  <si>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</si>
  <si>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</si>
  <si>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All deposits without contractual maturity are treated as if they had a duration of 0.</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</si>
  <si>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</si>
  <si>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</si>
  <si>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</si>
  <si>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</si>
  <si>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</si>
  <si>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</si>
  <si>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</si>
  <si>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</si>
  <si>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</si>
  <si>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</si>
  <si>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</si>
  <si>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</si>
  <si>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</si>
  <si>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</si>
  <si>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</si>
  <si>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</si>
  <si>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</si>
  <si>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</si>
  <si>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t xml:space="preserve">As a Group, we believe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</si>
  <si>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</si>
  <si>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</si>
  <si>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</si>
  <si>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</si>
  <si>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recently published CO2e-reduction targets for our investment activities according to IEA’s net zero by 2050 scenario. </t>
  </si>
  <si>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</si>
  <si>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</si>
  <si>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</si>
  <si>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</si>
  <si>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</si>
  <si>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</si>
  <si>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</si>
  <si>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</si>
  <si>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t xml:space="preserve">The sustainability department is responsible for driving the cross cutting environmental agenda and functions as a centre of excellence that helps to ensure that specific initiatives including our Group's climate targets and specific sustainability legislation is anchored in relevant business areas including internal control functions.  </t>
  </si>
  <si>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</si>
  <si>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</si>
  <si>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</si>
  <si>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</si>
  <si>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</si>
  <si>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</si>
  <si>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</si>
  <si>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t>Since the group only uses fixed remuneration, apart from a bonus scheme agreed in a collective agreement as described in the policy on pay, remuneration is neither in full nor in part directly dependent on compliance with Group’s sustainability goals.</t>
  </si>
  <si>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</si>
  <si>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</si>
  <si>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</si>
  <si>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t>The group's management of these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</si>
  <si>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r>
      <rPr>
        <sz val="11"/>
        <rFont val="Calibri"/>
        <family val="2"/>
        <scheme val="minor"/>
      </rPr>
      <t>(k)</t>
    </r>
  </si>
  <si>
    <r>
      <rPr>
        <sz val="11"/>
        <rFont val="Calibri"/>
        <family val="2"/>
        <scheme val="minor"/>
      </rPr>
      <t>Definitions, methodologies and international standards on which the environmental risk management framework is based</t>
    </r>
  </si>
  <si>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the UN Global Compact and the UN Universal Declaration of Human Rights as well as the OECD Guidelines for Multinational Enterprises.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</si>
  <si>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</si>
  <si>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</si>
  <si>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</si>
  <si>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</si>
  <si>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</si>
  <si>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we have implemented ESG into investment processes and decisions as a member of the UN PRI and we have a focus on ESG for investment related to our own portfolio as well, through e.g., investment in green bonds. </t>
  </si>
  <si>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</si>
  <si>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</si>
  <si>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</si>
  <si>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</si>
  <si>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</si>
  <si>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</si>
  <si>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</si>
  <si>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</si>
  <si>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</si>
  <si>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t xml:space="preserve">The group works actively to develop more measurable requirements for ESG in the credit area. Currently, Arbejdernes Landsbank has declared that the Bank does not generally aim to finance new coal, oil and gas companies. </t>
  </si>
  <si>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</si>
  <si>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</si>
  <si>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</si>
  <si>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</si>
  <si>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</si>
  <si>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</si>
  <si>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</si>
  <si>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t xml:space="preserve">The group is implementing the UN Principles for Responsible banking. The group believes that the Corporate Sustainability Reporting Directive (CSRD) and the result of the group’s double materiality assessment will help identify social risk and thereby improve assessment and social risk management processes for relevant risk areas. </t>
  </si>
  <si>
    <r>
      <rPr>
        <sz val="11"/>
        <rFont val="Calibri"/>
        <family val="2"/>
        <scheme val="minor"/>
      </rPr>
      <t>Policies and procedures relating to direct and indirect engagement with new or existing counterparties on their strategies to mitigate and reduce socially harmful activities</t>
    </r>
  </si>
  <si>
    <t xml:space="preserve">Social factors are currently being implemented as an integrated risk element in the credit and investment practices. </t>
  </si>
  <si>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</si>
  <si>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every 6th week to ensure that new initiatives are allocated to the relevant business areas for implementation.</t>
  </si>
  <si>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</si>
  <si>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</si>
  <si>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</si>
  <si>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</si>
  <si>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</si>
  <si>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</si>
  <si>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</si>
  <si>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</si>
  <si>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</si>
  <si>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</si>
  <si>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t xml:space="preserve">The group aims to professionalize work on social risks in the coming years and will in this context develop objectives for social risks on which the group is to report on. </t>
  </si>
  <si>
    <r>
      <rPr>
        <sz val="11"/>
        <rFont val="Calibri"/>
        <family val="2"/>
        <scheme val="minor"/>
      </rPr>
      <t>Alignment of the remuneration policy in line with institution's social risk-related objectives</t>
    </r>
  </si>
  <si>
    <t>Since the group only uses fixed remuneration, apart from a bonus scheme agreed in a collective agreement as described in the policy on pay, remuneration is neither in full nor in part directly dependent on compliance with the group’s sustainability goals.</t>
  </si>
  <si>
    <r>
      <rPr>
        <sz val="11"/>
        <rFont val="Calibri"/>
        <family val="2"/>
        <scheme val="minor"/>
      </rPr>
      <t>Definitions, methodologies and international standards on which the social risk management framework is based</t>
    </r>
  </si>
  <si>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</si>
  <si>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</si>
  <si>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</si>
  <si>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r>
      <rPr>
        <sz val="11"/>
        <rFont val="Calibri"/>
        <family val="2"/>
        <scheme val="minor"/>
      </rPr>
      <t>Implementation of tools for identification and management of social risk</t>
    </r>
  </si>
  <si>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</si>
  <si>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</si>
  <si>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t>Social risks are part of existing risks such as credit-, liquidity and reputational risks. The group’s social risks are managed through relevant policies which are approved by the board of directors and updated yearly.</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</si>
  <si>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</si>
  <si>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</si>
  <si>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</si>
  <si>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</si>
  <si>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</si>
  <si>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</si>
  <si>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</si>
  <si>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Institution's integration in governance arrangements of the governance performance of their counterparties including:</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</si>
  <si>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</si>
  <si>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</si>
  <si>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</si>
  <si>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</si>
  <si>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</si>
  <si>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</si>
  <si>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</si>
  <si>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</si>
  <si>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</si>
  <si>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</si>
  <si>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</si>
  <si>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</si>
  <si>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</si>
  <si>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</si>
  <si>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</si>
  <si>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</si>
  <si>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</si>
  <si>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</si>
  <si>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</si>
  <si>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</si>
  <si>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</si>
  <si>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</si>
  <si>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</si>
  <si>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</si>
  <si>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</si>
  <si>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</si>
  <si>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</si>
  <si>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</si>
  <si>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</si>
  <si>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</si>
  <si>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</si>
  <si>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</si>
  <si>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</si>
  <si>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</si>
  <si>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</si>
  <si>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</si>
  <si>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</si>
  <si>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</si>
  <si>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</si>
  <si>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</si>
  <si>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</si>
  <si>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</si>
  <si>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</si>
  <si>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</si>
  <si>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</si>
  <si>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</si>
  <si>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</si>
  <si>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</si>
  <si>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</si>
  <si>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</si>
  <si>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</si>
  <si>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</si>
  <si>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</si>
  <si>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</si>
  <si>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</si>
  <si>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</si>
  <si>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</si>
  <si>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</si>
  <si>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</si>
  <si>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</si>
  <si>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</si>
  <si>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</si>
  <si>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</si>
  <si>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</si>
  <si>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</si>
  <si>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</si>
  <si>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</si>
  <si>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</si>
  <si>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</si>
  <si>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</si>
  <si>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</si>
  <si>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</si>
  <si>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</si>
  <si>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</si>
  <si>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</si>
  <si>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</si>
  <si>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</si>
  <si>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</si>
  <si>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</si>
  <si>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</si>
  <si>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</si>
  <si>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</si>
  <si>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</si>
  <si>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</si>
  <si>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</si>
  <si>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</si>
  <si>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</si>
  <si>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</si>
  <si>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</si>
  <si>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</si>
  <si>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</si>
  <si>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</si>
  <si>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</si>
  <si>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t>The statement of impairments is defined in accordance with IFRS 9 (Commission Implementing Regulation (EU) 2021/451 of 17 December 2020).</t>
  </si>
  <si>
    <t>The statement of stage 2 is defined in accordance with IFRS 9 (Commission Implementing Regulation (EU) 2021/451 of 17 December 2020).</t>
  </si>
  <si>
    <t xml:space="preserve">Maturity for exposures paid in instalments is set at the date of the final instalment. Exposures without a fixed duration have term &gt; 20 years. The average weighted maturity is calculated according to exposures with a fixed date of the final instalment, broken down by sector. Exposures without a fixed date for the final instalment are not included in the weighted average. </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</si>
  <si>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</si>
  <si>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</si>
  <si>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</si>
  <si>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</si>
  <si>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</si>
  <si>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</si>
  <si>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</si>
  <si>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</si>
  <si>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</si>
  <si>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</si>
  <si>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</si>
  <si>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</si>
  <si>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</si>
  <si>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</si>
  <si>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</si>
  <si>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</si>
  <si>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</si>
  <si>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</si>
  <si>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</si>
  <si>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</si>
  <si>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r>
      <t>Data regarding energy labels has been received from Nykredit/Totalkredit. If the property has no energy EPC label, the estimate is based on other information about the individual property and an average kWh/m</t>
    </r>
    <r>
      <rPr>
        <vertAlign val="superscript"/>
        <sz val="10"/>
        <rFont val="Calibri"/>
        <family val="2"/>
      </rPr>
      <t>2</t>
    </r>
    <r>
      <rPr>
        <sz val="10"/>
        <color theme="1"/>
        <rFont val="Calibri"/>
        <family val="2"/>
        <scheme val="minor"/>
      </rPr>
      <t xml:space="preserve"> for the property type.                   </t>
    </r>
  </si>
  <si>
    <t>The dataset from Nykredit/Totalkredit is used on approx. 95% of the Bank's housing portfolio. For the remaining 5% of the Bank's portfolio, where the dataset is not consistent with the Bank's registrations, we have used an average energy consumption for associated sectors. The dataset was updated in January 2024 and contains ECP labels valid for 10 years. The previous dataset contained ECP labels valid for 15 years.</t>
  </si>
  <si>
    <t>Template 3: Banking book - Climate change transition risk: Alignment metrics</t>
  </si>
  <si>
    <t>a</t>
  </si>
  <si>
    <t>b</t>
  </si>
  <si>
    <t>c</t>
  </si>
  <si>
    <t>d</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</si>
  <si>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</si>
  <si>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</si>
  <si>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</si>
  <si>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</si>
  <si>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</si>
  <si>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</si>
  <si>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</si>
  <si>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</si>
  <si>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</si>
  <si>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</si>
  <si>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</si>
  <si>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</si>
  <si>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</si>
  <si>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</si>
  <si>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</si>
  <si>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</si>
  <si>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</si>
  <si>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</si>
  <si>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</si>
  <si>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</si>
  <si>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</si>
  <si>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</si>
  <si>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</si>
  <si>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</si>
  <si>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</si>
  <si>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</si>
  <si>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</si>
  <si>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</si>
  <si>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</si>
  <si>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</si>
  <si>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</si>
  <si>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</si>
  <si>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</si>
  <si>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</si>
  <si>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</si>
  <si>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</si>
  <si>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</si>
  <si>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</si>
  <si>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</si>
  <si>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</si>
  <si>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</si>
  <si>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</si>
  <si>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</si>
  <si>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</si>
  <si>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</si>
  <si>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</si>
  <si>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</si>
  <si>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</si>
  <si>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</si>
  <si>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</si>
  <si>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</si>
  <si>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</si>
  <si>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</si>
  <si>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</si>
  <si>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</si>
  <si>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</si>
  <si>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</si>
  <si>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</si>
  <si>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</si>
  <si>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</si>
  <si>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</si>
  <si>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</si>
  <si>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</si>
  <si>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</si>
  <si>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</si>
  <si>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</si>
  <si>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</si>
  <si>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</si>
  <si>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Template 6 - Summary of GAR (Green asset ratio)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</si>
  <si>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</si>
  <si>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</si>
  <si>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</si>
  <si>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</si>
  <si>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</si>
  <si>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</si>
  <si>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</si>
  <si>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</si>
  <si>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</si>
  <si>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</si>
  <si>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</si>
  <si>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</si>
  <si>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</si>
  <si>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</si>
  <si>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</si>
  <si>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</si>
  <si>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</si>
  <si>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</si>
  <si>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</si>
  <si>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</si>
  <si>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</si>
  <si>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</si>
  <si>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</si>
  <si>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</si>
  <si>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</si>
  <si>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Equity instruments</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</si>
  <si>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</si>
  <si>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</si>
  <si>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</si>
  <si>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</si>
  <si>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</si>
  <si>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</si>
  <si>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</si>
  <si>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</si>
  <si>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</si>
  <si>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</si>
  <si>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</si>
  <si>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</si>
  <si>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</si>
  <si>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</si>
  <si>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</si>
  <si>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</si>
  <si>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</si>
  <si>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</si>
  <si>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</si>
  <si>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</si>
  <si>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</si>
  <si>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</si>
  <si>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</si>
  <si>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</si>
  <si>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</si>
  <si>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</si>
  <si>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</si>
  <si>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The disclosure of information in template 7 on assets for the calculation of GAR are in line with Commission's Implementing Regulation (EU) 2021/852 and Commission's Delegated Regulation 2021/2178 and reported in the group's Sustainability Report 2023.</t>
  </si>
  <si>
    <t>Information on the group's deposits linked to pooled schemes where the exposure is disclosed separately for corporations not subject to NFRD disclosure obligations by sector codes has not been available and the assets are reported in row 44 'Other assets'. Row 33-40 in template 7 differ from the reported GAR calculation in the taxonomy reporting disclosed in the group Sustainability Report, due to the above distinction of non-financial corporations.</t>
  </si>
  <si>
    <t xml:space="preserve">The GAR is based the Turnover alignment of the counterparty as referred to in Annex II of Commission Implementing Regulation (EU) 2022/2453. </t>
  </si>
  <si>
    <t>Template 8 - GAR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</si>
  <si>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</si>
  <si>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</si>
  <si>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</si>
  <si>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</si>
  <si>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</si>
  <si>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</si>
  <si>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</si>
  <si>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</si>
  <si>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</si>
  <si>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</si>
  <si>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</si>
  <si>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</si>
  <si>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</si>
  <si>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</si>
  <si>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</si>
  <si>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</si>
  <si>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</si>
  <si>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</si>
  <si>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</si>
  <si>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</si>
  <si>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</si>
  <si>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Other counterparties</t>
  </si>
  <si>
    <t>Loans (e.g. green, sustainable, sustainability-linked under standards other than the EU standards)</t>
  </si>
  <si>
    <t>Of which building renovation loans</t>
  </si>
  <si>
    <t>At 30 June 2024 (DKK mio.)</t>
  </si>
  <si>
    <t>At 30 June 2024 (%)</t>
  </si>
  <si>
    <t xml:space="preserve">Minor quarterly fluctuations in net outflow are primarily due to changed short-term placement needs in the money market, while the changes in the liquidity buffer are attributable to fluctuations in the Group's placement needs and the latest issue of SNP in Q1 2024. The primary driver of the increase in LCR over the last year is an overall increase in the liquidity buffer and its components. </t>
  </si>
  <si>
    <t>Issued bonds at fair value</t>
  </si>
  <si>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Non-Financial Reporting Directive (NFRD).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dependent on better data insights. </t>
  </si>
  <si>
    <t>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t>
  </si>
  <si>
    <t xml:space="preserve">Annual sustainability report, annual climate accounts, biannual reports on the Pillar 3 CRR 449a and annual reporting on Article 8 of the EU Taxonomy. From financial year 2024 and onwards additional annual reporting on Corporate Sustainability Reporting Directive (CSRD) and on the Group’s climate targets.  </t>
  </si>
  <si>
    <t>The group identify, measure and manage environmental risks through the UN Impact Analysis Tool, carbon accounting, ESG credit assessment for business customers and through reporting obligations such as the EU taxonomy, pillar 3 ESG risk reporting and the EU disclosure regulation. ESG screening is conducted for the majority of the Group's investments on behalf of customers and owners. Investments are screened for violation of international standards and conventions, such as the UN Global Compact.</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</si>
  <si>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The continuous focus on sustainability  means that consideration for the climate and the environment is weighted important. 
</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</si>
  <si>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investment-analysis and decision-making processes in financing, asset management, own portfolio and internal operations.</t>
  </si>
  <si>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</si>
  <si>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t>Management of social risks are included in the credit risk assessment of customers. Investments are screened for violation of international standards and conventions, such as the UN Global Compact.</t>
  </si>
  <si>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</si>
  <si>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</si>
  <si>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Arbejdernes Landsbank Group does not apply NACE codes to identify customers' activity area, but industry codes, see DB07. The actual identification has been by mapping (converting) NACE codes in the EU Taxonomy Compass to Danish industry codes (link to the EU Taxonomy Compass: https://ec.europa.eu/sustainable-finance-taxonomy/documents/taxonomy.xlsx)</t>
  </si>
  <si>
    <t>The sector has had challenges matching sole proprietorships according to the FINREP definition to sectors and subsectors in template 1. The AL Group uses sector codes from DB07 from Statistics Denmark, in which sole proprietorships match the underlying sector and subsector and therefore the Group has not come across this challenge.</t>
  </si>
  <si>
    <t>Column b includes exposures to companies excluded from Paris-aligned EU benchmarks in accordance with Article 12(1)(d-g) of the Commission Delegated Regulation (EU) 2020/1818. The Group has based this on a best-ability review of companies with sector codes related to the types of activities mentioned in Article 12(1)(d-g). These companies have been extracted and reviewed in relation to other requirements regarding revenues and greenhouse gas intensity. The Group has taken outset in the division of production as a basis for allocating revenues.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that the Group has further exposures covered by Article 12(2) is very limited.</t>
  </si>
  <si>
    <r>
      <rPr>
        <sz val="10"/>
        <color rgb="FF000000"/>
        <rFont val="Calibri"/>
        <family val="2"/>
        <scheme val="minor"/>
      </rPr>
      <t>The CCM (environmental sustainability exposures) disclosure is in accordance with the disclosure of enviromentally sustainable exposures under the objectives of climate change mitigation in template 7. Information on t</t>
    </r>
    <r>
      <rPr>
        <sz val="10"/>
        <rFont val="Calibri"/>
        <family val="2"/>
        <scheme val="minor"/>
      </rPr>
      <t>he Group's deposits linked to pooled schemes by sector codes have not been available. Therefore, these assets are not shown in the column.</t>
    </r>
  </si>
  <si>
    <r>
      <rPr>
        <sz val="10"/>
        <color theme="1"/>
        <rFont val="Calibri"/>
        <family val="2"/>
        <scheme val="minor"/>
      </rPr>
      <t>The statement of impairments is defined in accordance with IFRS 9 (Commission Implementing Regulation (EU) 2021/451 of 17 December 2020).</t>
    </r>
  </si>
  <si>
    <r>
      <rPr>
        <sz val="10"/>
        <rFont val="Calibri"/>
        <family val="2"/>
        <scheme val="minor"/>
      </rPr>
      <t>Calculation of exposures in default are defined in accordance with Article 47a(3) of the CRR.</t>
    </r>
  </si>
  <si>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the years to come the group will engage in dialogues with customers regarding access to company specific GHG emissions for scope 1, 2 and 3. This reporting follows the FINREP definitions of non-financial corporates, hence the financed emissions disclosed in this reporting can deviate from financed emissions published in other ESG-reporting by the Group. </t>
  </si>
  <si>
    <r>
      <t>Energy efficiency is calculated as an average of the minimum and maximum consumption for a given EPC score  as described in the CO</t>
    </r>
    <r>
      <rPr>
        <vertAlign val="superscript"/>
        <sz val="10"/>
        <color theme="1"/>
        <rFont val="Calibri"/>
        <family val="2"/>
        <scheme val="minor"/>
      </rPr>
      <t>2</t>
    </r>
    <r>
      <rPr>
        <sz val="10"/>
        <color theme="1"/>
        <rFont val="Calibri"/>
        <family val="2"/>
        <scheme val="minor"/>
      </rPr>
      <t xml:space="preserve"> model from Finance Denmark.</t>
    </r>
  </si>
  <si>
    <t>Comment</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</si>
  <si>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AL Group's counterparty's address.</t>
  </si>
  <si>
    <t xml:space="preserve"> </t>
  </si>
  <si>
    <t xml:space="preserve">
The disclosure of the GAR KPIs are in line with the information on the GAR referred to in Delegated Regulation (EU) 2021/2178 and reported in the group's Sustainability Report 2023.</t>
  </si>
  <si>
    <t xml:space="preserve">
KPIs for GAR stock are calculated on the basis of template 7 and 8. The GAR is based the Turnover alignment of the counterparty as referred to in Annex II of Commission Implementing Regulation (EU) 2022/2453 </t>
  </si>
  <si>
    <t xml:space="preserve">Template 6-8 is dependent on the Group’s reporting in accordance with the EU taxonomy (Regulation (EU) 2020/852). Taxonomy reporting is disclosed annually. Therefore data disclosed in template 6-8 currently reflects the Group’s 2023 taxonomy report. </t>
  </si>
  <si>
    <t> </t>
  </si>
  <si>
    <t xml:space="preserve">Template 6-8 is dependent on the Group’s reporting in accordance with the EU taxonomy (Regulation (EU) 2020/852). Taxonomy reporting is disclosed annually. Therefore data disclosed in template 6-8 currently reflects the Group’s 2023 taxonomy report. Template 6-8 will be updated when the Group’s taxonomy report 2024 is published.
 </t>
  </si>
  <si>
    <t>The Group invests in bonds issued with a green, sustainable standard not documented to fully align with the EU Taxonomy or potentially other standards than EU standards but in support of the green transition and reduction of GHG-emissions according to the Bank's investment strategy. Distinction of type of risk mitigated is not available.</t>
  </si>
  <si>
    <r>
      <rPr>
        <sz val="10"/>
        <rFont val="Calibri"/>
        <family val="2"/>
        <scheme val="minor"/>
      </rP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color rgb="FFFF0000"/>
        <rFont val="Calibri"/>
        <family val="2"/>
        <scheme val="minor"/>
      </rPr>
      <t xml:space="preserve">
</t>
    </r>
  </si>
  <si>
    <t>Arbejdernes Landsbank’s mortgage bond portfolio is hedged with interest-rate swaps and Arbejdernes Landsbank’s own issues are hedged with cross-currency interest-rate swaps and a portfolio of mortgage bonds. Swaps and mortgage bonds in the banking book are recognised at fair value in the financial statements.</t>
  </si>
  <si>
    <t>Since the previous disclosure, Arbejdernes Landsbank has established a portfolio of mortgage bonds in the banking book, which has a direct influence on the EVE calculations.</t>
  </si>
  <si>
    <t>EU KM2: Key metrics - MREL</t>
  </si>
  <si>
    <t>EU CR3 -  CRM techniques overview:  Disclosure of the use of credit risk mitigation techniques</t>
  </si>
  <si>
    <t>EU OV1 - Overview of total risk exposure amounts</t>
  </si>
  <si>
    <t>EU CR4 - standardised approach - Credit risk exposure and CRM effects</t>
  </si>
  <si>
    <t>EU CR5 - standardised approach</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</si>
  <si>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</si>
  <si>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</si>
  <si>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</si>
  <si>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</si>
  <si>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</si>
  <si>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 xml:space="preserve">The Group has reviewed all exposures related to the sectors of the 20 most carbon-intensive companies. The Climate Accountability Institute has been used as a source of the list of the 20 most polluting companies. The ownership structure of the list of customers extracted by the Group has been reviewed to examine whether these customers had the same owners as some of the 20 most polluting companies. No common owners were found for companies on the Group’s list and the 20 most polluting companies. </t>
  </si>
  <si>
    <t>The Group LCR is relatively stable and high, and considerably higher than the statutory requirement of 100%, and the Group's internal liquidity target of 130%.</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</si>
  <si>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the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The Group’s intermediate 2030 goals are aligned with the Danish Governments political climate goals. For more information see the Group’s climate goal and action plan on</t>
  </si>
  <si>
    <t>www.al-bank.dk</t>
  </si>
  <si>
    <t xml:space="preserve">The Group does not apply NACE codes to identify customers' activity areas, but industry codes, see DB07. The actual identification has been by mapping (converting) NACE codes in the EU Taxonomy Compass to Danish industry codes (link to the EU Taxonomy Compass: https://ec.europa.eu/sustainable-finance-taxonomy/documents/taxonomy.xlsx)                                   </t>
  </si>
  <si>
    <t>The Group’s liquidity buffer primarily consists of current account deposits, mortgage-credit bonds, government bonds and state-guaranteed bonds, including local government and shipping credit bonds. At the end of June 2024, total L1 securities accounted for 92% of the Group's liquidity buffer.</t>
  </si>
  <si>
    <t>The institution's Additional Pillar 3 Disclosures as at June 30, 2024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August 29, 2024
The Balance Sheet and Capital Council</t>
  </si>
  <si>
    <r>
      <t>This publication has been prepared by A/S Arbejdernes Landsbank for information purposes only, and no liability is accepted for any loss arising from reliance on it. Figures in the publication are presented in million of Danish kroner, unless otherwise stated. Rounding differences can arise as the underlying decimal places may not occur.</t>
    </r>
    <r>
      <rPr>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</si>
</sst>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 #,##0.00_ ;_ * \-#,##0.00_ ;_ * &quot;-&quot;??_ ;_ @_ "/>
    <numFmt numFmtId="210" formatCode="_-* #,##0.00_-;\-* #,##0.00_-;_-* \-??_-;_-@_-"/>
    <numFmt numFmtId="211" formatCode="_ &quot;kr.&quot;\ * #,##0.00_ ;_ &quot;kr.&quot;\ * \-#,##0.00_ ;_ &quot;kr.&quot;\ * &quot;-&quot;??_ ;_ @_ "/>
    <numFmt numFmtId="212" formatCode="_(* #,##0.0_);_(* \(#,##0.0\);_(* &quot;-&quot;??_);_(@_)"/>
    <numFmt numFmtId="213" formatCode="#,##0,,"/>
    <numFmt numFmtId="214" formatCode="_-* #,##0.0\ _k_r_._-;\-* #,##0.0\ _k_r_._-;_-* &quot;-&quot;?\ _k_r_._-;_-@_-"/>
  </numFmts>
  <fonts count="20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vertAlign val="superscript"/>
      <sz val="10"/>
      <name val="Calibri"/>
      <family val="2"/>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u/>
      <sz val="11"/>
      <color theme="1"/>
      <name val="Calibri"/>
      <family val="2"/>
      <scheme val="minor"/>
    </font>
    <font>
      <strike/>
      <sz val="10"/>
      <name val="Calibri"/>
      <family val="2"/>
      <scheme val="minor"/>
    </font>
    <font>
      <b/>
      <i/>
      <sz val="11"/>
      <color theme="1"/>
      <name val="Calibri"/>
      <family val="2"/>
      <scheme val="minor"/>
    </font>
    <font>
      <vertAlign val="superscript"/>
      <sz val="10"/>
      <color theme="1"/>
      <name val="Calibri"/>
      <family val="2"/>
      <scheme val="minor"/>
    </font>
    <font>
      <sz val="11"/>
      <color rgb="FF000000"/>
      <name val="Calibri"/>
      <family val="2"/>
    </font>
  </fonts>
  <fills count="9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theme="0" tint="-0.14999847407452621"/>
        <bgColor indexed="64"/>
      </patternFill>
    </fill>
    <fill>
      <patternFill patternType="solid">
        <fgColor rgb="FFFFFFFF"/>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theme="1"/>
      </top>
      <bottom style="thin">
        <color theme="1"/>
      </bottom>
      <diagonal/>
    </border>
  </borders>
  <cellStyleXfs count="3300">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5" fillId="0" borderId="0"/>
    <xf numFmtId="0" fontId="55" fillId="0" borderId="15"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58" fillId="7" borderId="0" applyNumberFormat="0" applyBorder="0" applyAlignment="0" applyProtection="0"/>
    <xf numFmtId="0" fontId="59" fillId="8" borderId="0" applyNumberFormat="0" applyBorder="0" applyAlignment="0" applyProtection="0"/>
    <xf numFmtId="0" fontId="60" fillId="10" borderId="18" applyNumberFormat="0" applyAlignment="0" applyProtection="0"/>
    <xf numFmtId="0" fontId="61" fillId="11" borderId="19" applyNumberFormat="0" applyAlignment="0" applyProtection="0"/>
    <xf numFmtId="0" fontId="62" fillId="11" borderId="18" applyNumberFormat="0" applyAlignment="0" applyProtection="0"/>
    <xf numFmtId="0" fontId="63" fillId="0" borderId="20" applyNumberFormat="0" applyFill="0" applyAlignment="0" applyProtection="0"/>
    <xf numFmtId="0" fontId="64" fillId="12" borderId="21" applyNumberFormat="0" applyAlignment="0" applyProtection="0"/>
    <xf numFmtId="0" fontId="16" fillId="0" borderId="0" applyNumberFormat="0" applyFill="0" applyBorder="0" applyAlignment="0" applyProtection="0"/>
    <xf numFmtId="0" fontId="65" fillId="0" borderId="0" applyNumberFormat="0" applyFill="0" applyBorder="0" applyAlignment="0" applyProtection="0"/>
    <xf numFmtId="0" fontId="11" fillId="0" borderId="23" applyNumberFormat="0" applyFill="0" applyAlignment="0" applyProtection="0"/>
    <xf numFmtId="0" fontId="66"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66"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66"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66"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66"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66"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3" fillId="0" borderId="0" applyNumberFormat="0" applyFill="0" applyBorder="0" applyAlignment="0" applyProtection="0"/>
    <xf numFmtId="0" fontId="74" fillId="9" borderId="0" applyNumberFormat="0" applyBorder="0" applyAlignment="0" applyProtection="0"/>
    <xf numFmtId="0" fontId="66" fillId="17"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9" borderId="0" applyNumberFormat="0" applyBorder="0" applyAlignment="0" applyProtection="0"/>
    <xf numFmtId="0" fontId="66" fillId="33" borderId="0" applyNumberFormat="0" applyBorder="0" applyAlignment="0" applyProtection="0"/>
    <xf numFmtId="0" fontId="66" fillId="37" borderId="0" applyNumberFormat="0" applyBorder="0" applyAlignment="0" applyProtection="0"/>
    <xf numFmtId="0" fontId="75" fillId="0" borderId="0"/>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2" fillId="0" borderId="0">
      <alignment horizontal="left" vertical="center"/>
    </xf>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3" fillId="39" borderId="0">
      <alignment horizontal="left" vertical="top"/>
    </xf>
    <xf numFmtId="0" fontId="92" fillId="0" borderId="0">
      <alignment horizontal="left" vertical="center"/>
    </xf>
    <xf numFmtId="0" fontId="92" fillId="0" borderId="0">
      <alignment horizontal="left" vertical="center"/>
    </xf>
    <xf numFmtId="0" fontId="93" fillId="38" borderId="0">
      <alignment horizontal="center" vertical="top"/>
    </xf>
    <xf numFmtId="0" fontId="93" fillId="38" borderId="0">
      <alignment horizontal="center" vertical="top"/>
    </xf>
    <xf numFmtId="0" fontId="93" fillId="38" borderId="0">
      <alignment horizontal="center" vertical="top"/>
    </xf>
    <xf numFmtId="0" fontId="93" fillId="0" borderId="0">
      <alignment horizontal="left" vertical="top"/>
    </xf>
    <xf numFmtId="0" fontId="93" fillId="0" borderId="0">
      <alignment horizontal="left" vertical="top"/>
    </xf>
    <xf numFmtId="0" fontId="93" fillId="0" borderId="0">
      <alignment horizontal="right" vertical="top"/>
    </xf>
    <xf numFmtId="0" fontId="92" fillId="0" borderId="0">
      <alignment horizontal="left" vertical="center"/>
    </xf>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9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94" fillId="48"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1" fillId="50" borderId="0" applyNumberFormat="0" applyBorder="0" applyAlignment="0" applyProtection="0"/>
    <xf numFmtId="0" fontId="91" fillId="50"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1" fillId="42" borderId="0" applyNumberFormat="0" applyBorder="0" applyAlignment="0" applyProtection="0"/>
    <xf numFmtId="0" fontId="91" fillId="42"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1" fillId="47" borderId="0" applyNumberFormat="0" applyBorder="0" applyAlignment="0" applyProtection="0"/>
    <xf numFmtId="0" fontId="91" fillId="47"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5" fillId="41" borderId="0" applyNumberFormat="0" applyBorder="0" applyAlignment="0" applyProtection="0"/>
    <xf numFmtId="0" fontId="91" fillId="52" borderId="0" applyNumberFormat="0" applyBorder="0" applyAlignment="0" applyProtection="0"/>
    <xf numFmtId="0" fontId="91" fillId="52"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5" fillId="39" borderId="0" applyNumberFormat="0" applyBorder="0" applyAlignment="0" applyProtection="0"/>
    <xf numFmtId="0" fontId="91" fillId="53" borderId="0" applyNumberFormat="0" applyBorder="0" applyAlignment="0" applyProtection="0"/>
    <xf numFmtId="0" fontId="91" fillId="53"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5" fillId="42" borderId="0" applyNumberFormat="0" applyBorder="0" applyAlignment="0" applyProtection="0"/>
    <xf numFmtId="0" fontId="91" fillId="54" borderId="0" applyNumberFormat="0" applyBorder="0" applyAlignment="0" applyProtection="0"/>
    <xf numFmtId="0" fontId="91" fillId="54"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1" fillId="55" borderId="0" applyNumberFormat="0" applyBorder="0" applyAlignment="0" applyProtection="0"/>
    <xf numFmtId="0" fontId="91" fillId="55"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5" fillId="51" borderId="0" applyNumberFormat="0" applyBorder="0" applyAlignment="0" applyProtection="0"/>
    <xf numFmtId="0" fontId="91" fillId="56" borderId="0" applyNumberFormat="0" applyBorder="0" applyAlignment="0" applyProtection="0"/>
    <xf numFmtId="0" fontId="91" fillId="56"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5" fillId="49" borderId="0" applyNumberFormat="0" applyBorder="0" applyAlignment="0" applyProtection="0"/>
    <xf numFmtId="0" fontId="91" fillId="57" borderId="0" applyNumberFormat="0" applyBorder="0" applyAlignment="0" applyProtection="0"/>
    <xf numFmtId="0" fontId="91" fillId="57"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1" fillId="52" borderId="0" applyNumberFormat="0" applyBorder="0" applyAlignment="0" applyProtection="0"/>
    <xf numFmtId="0" fontId="91" fillId="52"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5" fillId="53" borderId="0" applyNumberFormat="0" applyBorder="0" applyAlignment="0" applyProtection="0"/>
    <xf numFmtId="0" fontId="91" fillId="53" borderId="0" applyNumberFormat="0" applyBorder="0" applyAlignment="0" applyProtection="0"/>
    <xf numFmtId="0" fontId="91" fillId="53"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5" fillId="56" borderId="0" applyNumberFormat="0" applyBorder="0" applyAlignment="0" applyProtection="0"/>
    <xf numFmtId="0" fontId="91" fillId="51" borderId="0" applyNumberFormat="0" applyBorder="0" applyAlignment="0" applyProtection="0"/>
    <xf numFmtId="0" fontId="91"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96" fillId="0" borderId="0"/>
    <xf numFmtId="0" fontId="96" fillId="0" borderId="0"/>
    <xf numFmtId="165" fontId="1" fillId="0" borderId="0" applyFont="0" applyFill="0" applyBorder="0" applyAlignment="0" applyProtection="0"/>
    <xf numFmtId="167" fontId="1" fillId="0" borderId="0" applyFont="0" applyFill="0" applyBorder="0" applyAlignment="0" applyProtection="0"/>
    <xf numFmtId="0" fontId="97" fillId="3" borderId="0"/>
    <xf numFmtId="0" fontId="98" fillId="45" borderId="0" applyNumberFormat="0" applyBorder="0" applyAlignment="0" applyProtection="0"/>
    <xf numFmtId="0" fontId="98" fillId="45" borderId="0" applyNumberFormat="0" applyBorder="0" applyAlignment="0" applyProtection="0"/>
    <xf numFmtId="0" fontId="98" fillId="45" borderId="0" applyNumberFormat="0" applyBorder="0" applyAlignment="0" applyProtection="0"/>
    <xf numFmtId="0" fontId="98" fillId="45" borderId="0" applyNumberFormat="0" applyBorder="0" applyAlignment="0" applyProtection="0"/>
    <xf numFmtId="0" fontId="81" fillId="41" borderId="0" applyNumberFormat="0" applyBorder="0" applyAlignment="0" applyProtection="0"/>
    <xf numFmtId="0" fontId="81" fillId="41" borderId="0" applyNumberFormat="0" applyBorder="0" applyAlignment="0" applyProtection="0"/>
    <xf numFmtId="0" fontId="99" fillId="59" borderId="0">
      <alignment vertical="center"/>
    </xf>
    <xf numFmtId="37" fontId="45" fillId="0" borderId="0" applyFont="0" applyFill="0" applyBorder="0" applyAlignment="0" applyProtection="0"/>
    <xf numFmtId="173" fontId="45"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0" fillId="0" borderId="0"/>
    <xf numFmtId="0" fontId="101"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1" fillId="60" borderId="0"/>
    <xf numFmtId="0" fontId="101" fillId="60" borderId="0"/>
    <xf numFmtId="0" fontId="102" fillId="46" borderId="25" applyNumberFormat="0" applyAlignment="0" applyProtection="0"/>
    <xf numFmtId="0" fontId="102" fillId="46" borderId="25" applyNumberFormat="0" applyAlignment="0" applyProtection="0"/>
    <xf numFmtId="0" fontId="102" fillId="46" borderId="25" applyNumberFormat="0" applyAlignment="0" applyProtection="0"/>
    <xf numFmtId="0" fontId="102" fillId="46" borderId="25" applyNumberFormat="0" applyAlignment="0" applyProtection="0"/>
    <xf numFmtId="0" fontId="85" fillId="61" borderId="25" applyNumberFormat="0" applyAlignment="0" applyProtection="0"/>
    <xf numFmtId="0" fontId="85" fillId="61" borderId="25" applyNumberFormat="0" applyAlignment="0" applyProtection="0"/>
    <xf numFmtId="0" fontId="1" fillId="0" borderId="0" applyFill="0" applyBorder="0" applyAlignment="0"/>
    <xf numFmtId="0" fontId="103" fillId="62" borderId="26" applyNumberFormat="0" applyAlignment="0" applyProtection="0"/>
    <xf numFmtId="0" fontId="103" fillId="62" borderId="26" applyNumberFormat="0" applyAlignment="0" applyProtection="0"/>
    <xf numFmtId="0" fontId="103" fillId="62" borderId="26" applyNumberFormat="0" applyAlignment="0" applyProtection="0"/>
    <xf numFmtId="0" fontId="103" fillId="62" borderId="26" applyNumberFormat="0" applyAlignment="0" applyProtection="0"/>
    <xf numFmtId="0" fontId="87" fillId="62" borderId="26" applyNumberFormat="0" applyAlignment="0" applyProtection="0"/>
    <xf numFmtId="0" fontId="87" fillId="62" borderId="26" applyNumberFormat="0" applyAlignment="0" applyProtection="0"/>
    <xf numFmtId="0" fontId="43"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75" fillId="0" borderId="0" applyFont="0" applyFill="0" applyBorder="0" applyAlignment="0" applyProtection="0"/>
    <xf numFmtId="172" fontId="7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75" fillId="0" borderId="0" applyFont="0" applyFill="0" applyBorder="0" applyAlignment="0" applyProtection="0"/>
    <xf numFmtId="43" fontId="1" fillId="0" borderId="0" applyFont="0" applyFill="0" applyBorder="0" applyAlignment="0" applyProtection="0"/>
    <xf numFmtId="172" fontId="53" fillId="0" borderId="0" applyFont="0" applyFill="0" applyBorder="0" applyAlignment="0" applyProtection="0"/>
    <xf numFmtId="172" fontId="53"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04" fillId="60" borderId="27">
      <alignment horizontal="left"/>
    </xf>
    <xf numFmtId="15" fontId="105" fillId="3" borderId="0">
      <alignment horizontal="right"/>
    </xf>
    <xf numFmtId="0" fontId="106" fillId="63" borderId="0" applyNumberFormat="0" applyBorder="0" applyAlignment="0">
      <alignment horizontal="center"/>
    </xf>
    <xf numFmtId="0" fontId="103" fillId="64" borderId="0" applyNumberFormat="0" applyBorder="0" applyAlignment="0"/>
    <xf numFmtId="0" fontId="107" fillId="64" borderId="0">
      <alignment horizontal="centerContinuous"/>
    </xf>
    <xf numFmtId="0" fontId="102" fillId="65" borderId="28">
      <alignment horizontal="center"/>
      <protection locked="0"/>
    </xf>
    <xf numFmtId="176" fontId="97" fillId="0" borderId="0" applyFont="0" applyFill="0" applyBorder="0" applyAlignment="0" applyProtection="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4" fontId="94" fillId="0" borderId="0" applyFill="0" applyBorder="0" applyAlignment="0"/>
    <xf numFmtId="177" fontId="104" fillId="60" borderId="0" applyFont="0" applyFill="0" applyBorder="0" applyAlignment="0" applyProtection="0">
      <alignment vertical="center"/>
    </xf>
    <xf numFmtId="39" fontId="45"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3" fontId="109" fillId="0" borderId="0"/>
    <xf numFmtId="0" fontId="110" fillId="39" borderId="0" applyNumberFormat="0" applyBorder="0" applyAlignment="0" applyProtection="0"/>
    <xf numFmtId="0" fontId="110" fillId="39" borderId="0" applyNumberFormat="0" applyBorder="0" applyAlignment="0" applyProtection="0"/>
    <xf numFmtId="0" fontId="110" fillId="39" borderId="0" applyNumberFormat="0" applyBorder="0" applyAlignment="0" applyProtection="0"/>
    <xf numFmtId="0" fontId="110" fillId="39"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1" fillId="66" borderId="0"/>
    <xf numFmtId="0" fontId="2" fillId="0" borderId="13" applyNumberFormat="0" applyAlignment="0" applyProtection="0">
      <alignment horizontal="left" vertical="center"/>
    </xf>
    <xf numFmtId="0" fontId="2" fillId="0" borderId="10">
      <alignment horizontal="left" vertical="center"/>
    </xf>
    <xf numFmtId="0" fontId="112" fillId="0" borderId="30" applyNumberFormat="0" applyFill="0" applyAlignment="0" applyProtection="0"/>
    <xf numFmtId="0" fontId="112" fillId="0" borderId="30" applyNumberFormat="0" applyFill="0" applyAlignment="0" applyProtection="0"/>
    <xf numFmtId="0" fontId="112" fillId="0" borderId="30" applyNumberFormat="0" applyFill="0" applyAlignment="0" applyProtection="0"/>
    <xf numFmtId="0" fontId="112" fillId="0" borderId="30" applyNumberFormat="0" applyFill="0" applyAlignment="0" applyProtection="0"/>
    <xf numFmtId="0" fontId="77" fillId="0" borderId="29" applyNumberFormat="0" applyFill="0" applyAlignment="0" applyProtection="0"/>
    <xf numFmtId="0" fontId="77" fillId="0" borderId="29"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113" fillId="0" borderId="32" applyNumberFormat="0" applyFill="0" applyAlignment="0" applyProtection="0"/>
    <xf numFmtId="0" fontId="78" fillId="0" borderId="31" applyNumberFormat="0" applyFill="0" applyAlignment="0" applyProtection="0"/>
    <xf numFmtId="0" fontId="78" fillId="0" borderId="31"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114" fillId="0" borderId="34"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179" fontId="115" fillId="0" borderId="0"/>
    <xf numFmtId="180" fontId="115" fillId="0" borderId="0">
      <alignment horizontal="centerContinuous"/>
    </xf>
    <xf numFmtId="181" fontId="100" fillId="0" borderId="0"/>
    <xf numFmtId="182" fontId="115" fillId="0" borderId="0">
      <alignment horizontal="centerContinuous"/>
    </xf>
    <xf numFmtId="181" fontId="100" fillId="0" borderId="0"/>
    <xf numFmtId="183" fontId="116" fillId="0" borderId="0" applyFont="0" applyFill="0" applyBorder="0" applyProtection="0">
      <alignment horizontal="centerContinuous"/>
    </xf>
    <xf numFmtId="179" fontId="116" fillId="0" borderId="0" applyFont="0" applyFill="0" applyBorder="0" applyAlignment="0" applyProtection="0"/>
    <xf numFmtId="180" fontId="116" fillId="0" borderId="0" applyFont="0" applyFill="0" applyBorder="0" applyProtection="0">
      <alignment horizontal="centerContinuous"/>
    </xf>
    <xf numFmtId="181" fontId="116" fillId="0" borderId="0" applyFont="0" applyFill="0" applyBorder="0" applyAlignment="0" applyProtection="0"/>
    <xf numFmtId="184" fontId="116" fillId="0" borderId="0" applyFont="0" applyFill="0" applyBorder="0" applyProtection="0">
      <alignment horizontal="centerContinuous"/>
    </xf>
    <xf numFmtId="185" fontId="116" fillId="0" borderId="0" applyFont="0" applyFill="0" applyBorder="0" applyAlignment="0" applyProtection="0"/>
    <xf numFmtId="182" fontId="116" fillId="0" borderId="0" applyFont="0" applyFill="0" applyBorder="0" applyProtection="0">
      <alignment horizontal="centerContinuous"/>
    </xf>
    <xf numFmtId="0" fontId="117" fillId="48" borderId="25" applyNumberFormat="0" applyAlignment="0" applyProtection="0"/>
    <xf numFmtId="0" fontId="117" fillId="48" borderId="25" applyNumberFormat="0" applyAlignment="0" applyProtection="0"/>
    <xf numFmtId="0" fontId="117" fillId="48" borderId="25" applyNumberFormat="0" applyAlignment="0" applyProtection="0"/>
    <xf numFmtId="0" fontId="117" fillId="48" borderId="25" applyNumberFormat="0" applyAlignment="0" applyProtection="0"/>
    <xf numFmtId="0" fontId="83" fillId="46" borderId="25" applyNumberFormat="0" applyAlignment="0" applyProtection="0"/>
    <xf numFmtId="0" fontId="83" fillId="46" borderId="25" applyNumberFormat="0" applyAlignment="0" applyProtection="0"/>
    <xf numFmtId="186" fontId="116" fillId="0" borderId="0" applyFont="0" applyFill="0" applyBorder="0" applyAlignment="0" applyProtection="0"/>
    <xf numFmtId="187" fontId="100" fillId="0" borderId="0" applyFont="0" applyFill="0" applyBorder="0" applyAlignment="0" applyProtection="0"/>
    <xf numFmtId="0" fontId="118"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9" fillId="0" borderId="36" applyNumberFormat="0" applyFill="0" applyAlignment="0" applyProtection="0"/>
    <xf numFmtId="0" fontId="119" fillId="0" borderId="36" applyNumberFormat="0" applyFill="0" applyAlignment="0" applyProtection="0"/>
    <xf numFmtId="0" fontId="119" fillId="0" borderId="36" applyNumberFormat="0" applyFill="0" applyAlignment="0" applyProtection="0"/>
    <xf numFmtId="0" fontId="119" fillId="0" borderId="36" applyNumberFormat="0" applyFill="0" applyAlignment="0" applyProtection="0"/>
    <xf numFmtId="0" fontId="86" fillId="0" borderId="35" applyNumberFormat="0" applyFill="0" applyAlignment="0" applyProtection="0"/>
    <xf numFmtId="0" fontId="86" fillId="0" borderId="35" applyNumberFormat="0" applyFill="0" applyAlignment="0" applyProtection="0"/>
    <xf numFmtId="0" fontId="120" fillId="67" borderId="37">
      <protection locked="0"/>
    </xf>
    <xf numFmtId="188" fontId="1" fillId="0" borderId="0" applyFont="0" applyFill="0" applyBorder="0" applyAlignment="0" applyProtection="0"/>
    <xf numFmtId="189" fontId="121" fillId="0" borderId="0"/>
    <xf numFmtId="10" fontId="75" fillId="68" borderId="11" applyBorder="0">
      <alignment horizontal="center"/>
      <protection locked="0"/>
    </xf>
    <xf numFmtId="190" fontId="116" fillId="0" borderId="0" applyFont="0" applyFill="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118"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94" fillId="0" borderId="0">
      <alignment vertical="top"/>
    </xf>
    <xf numFmtId="0" fontId="1" fillId="0" borderId="0"/>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53" fillId="0" borderId="0"/>
    <xf numFmtId="0" fontId="1" fillId="0" borderId="0"/>
    <xf numFmtId="0" fontId="1" fillId="0" borderId="0"/>
    <xf numFmtId="0" fontId="1" fillId="0" borderId="0"/>
    <xf numFmtId="0" fontId="53" fillId="0" borderId="0"/>
    <xf numFmtId="0" fontId="53" fillId="0" borderId="0"/>
    <xf numFmtId="0" fontId="53" fillId="0" borderId="0"/>
    <xf numFmtId="0" fontId="53" fillId="0" borderId="0"/>
    <xf numFmtId="0" fontId="53" fillId="0" borderId="0"/>
    <xf numFmtId="0" fontId="53" fillId="0" borderId="0"/>
    <xf numFmtId="0" fontId="19" fillId="0" borderId="0"/>
    <xf numFmtId="0" fontId="53" fillId="0" borderId="0"/>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5" fillId="0" borderId="0">
      <alignment horizontal="centerContinuous"/>
    </xf>
    <xf numFmtId="0" fontId="53"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3" fillId="13" borderId="22" applyNumberFormat="0" applyFont="0" applyAlignment="0" applyProtection="0"/>
    <xf numFmtId="191" fontId="116" fillId="0" borderId="0" applyFont="0" applyFill="0" applyBorder="0" applyAlignment="0" applyProtection="0"/>
    <xf numFmtId="0" fontId="123" fillId="46" borderId="39" applyNumberFormat="0" applyAlignment="0" applyProtection="0"/>
    <xf numFmtId="0" fontId="123" fillId="46" borderId="39" applyNumberFormat="0" applyAlignment="0" applyProtection="0"/>
    <xf numFmtId="0" fontId="123" fillId="46" borderId="39" applyNumberFormat="0" applyAlignment="0" applyProtection="0"/>
    <xf numFmtId="0" fontId="123" fillId="46" borderId="39" applyNumberFormat="0" applyAlignment="0" applyProtection="0"/>
    <xf numFmtId="0" fontId="84" fillId="61" borderId="39" applyNumberFormat="0" applyAlignment="0" applyProtection="0"/>
    <xf numFmtId="0" fontId="84" fillId="61" borderId="39" applyNumberFormat="0" applyAlignment="0" applyProtection="0"/>
    <xf numFmtId="0" fontId="124" fillId="2" borderId="5"/>
    <xf numFmtId="49" fontId="71"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04" fillId="3" borderId="0"/>
    <xf numFmtId="0" fontId="104" fillId="60" borderId="0"/>
    <xf numFmtId="0" fontId="101" fillId="4" borderId="0"/>
    <xf numFmtId="0" fontId="104" fillId="60" borderId="0"/>
    <xf numFmtId="193" fontId="116" fillId="0" borderId="40" applyNumberFormat="0" applyFont="0" applyFill="0" applyAlignment="0" applyProtection="0"/>
    <xf numFmtId="189" fontId="116" fillId="0" borderId="41" applyNumberFormat="0" applyFont="0" applyFill="0" applyAlignment="0" applyProtection="0"/>
    <xf numFmtId="193" fontId="116" fillId="0" borderId="42" applyNumberFormat="0" applyFont="0" applyFill="0" applyAlignment="0" applyProtection="0"/>
    <xf numFmtId="193" fontId="116" fillId="0" borderId="42" applyNumberFormat="0" applyFont="0" applyFill="0" applyAlignment="0" applyProtection="0"/>
    <xf numFmtId="193" fontId="116" fillId="0" borderId="43" applyNumberFormat="0" applyFont="0" applyFill="0" applyAlignment="0" applyProtection="0"/>
    <xf numFmtId="193" fontId="116" fillId="0" borderId="43" applyNumberFormat="0" applyFont="0" applyFill="0" applyAlignment="0" applyProtection="0"/>
    <xf numFmtId="193" fontId="116" fillId="0" borderId="40" applyNumberFormat="0" applyFont="0" applyFill="0" applyAlignment="0" applyProtection="0"/>
    <xf numFmtId="193" fontId="116" fillId="0" borderId="40" applyNumberFormat="0" applyFont="0" applyFill="0" applyAlignment="0" applyProtection="0"/>
    <xf numFmtId="0" fontId="97" fillId="60" borderId="0"/>
    <xf numFmtId="0" fontId="1" fillId="0" borderId="0"/>
    <xf numFmtId="0" fontId="1" fillId="0" borderId="0"/>
    <xf numFmtId="0" fontId="104" fillId="60" borderId="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49"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0" fontId="94"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0" fillId="0" borderId="0"/>
    <xf numFmtId="196" fontId="125" fillId="0" borderId="1"/>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7" fillId="69" borderId="0">
      <alignment horizontal="centerContinuous"/>
    </xf>
    <xf numFmtId="0" fontId="128" fillId="61" borderId="0" applyNumberFormat="0" applyBorder="0" applyAlignment="0">
      <alignment horizontal="center"/>
    </xf>
    <xf numFmtId="0" fontId="129" fillId="66" borderId="0" applyBorder="0"/>
    <xf numFmtId="173" fontId="71" fillId="0" borderId="24" applyFill="0" applyAlignment="0" applyProtection="0"/>
    <xf numFmtId="0" fontId="90" fillId="0" borderId="44" applyNumberFormat="0" applyFill="0" applyAlignment="0" applyProtection="0"/>
    <xf numFmtId="0" fontId="90"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0" fillId="0" borderId="45" applyNumberFormat="0" applyFill="0" applyAlignment="0" applyProtection="0"/>
    <xf numFmtId="0" fontId="130" fillId="0" borderId="45" applyNumberFormat="0" applyFill="0" applyAlignment="0" applyProtection="0"/>
    <xf numFmtId="0" fontId="130" fillId="0" borderId="45" applyNumberFormat="0" applyFill="0" applyAlignment="0" applyProtection="0"/>
    <xf numFmtId="0" fontId="130" fillId="0" borderId="45"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0" fontId="90" fillId="0" borderId="44" applyNumberFormat="0" applyFill="0" applyAlignment="0" applyProtection="0"/>
    <xf numFmtId="38" fontId="131" fillId="0" borderId="0"/>
    <xf numFmtId="3" fontId="132" fillId="0" borderId="0">
      <alignment horizontal="left"/>
    </xf>
    <xf numFmtId="37" fontId="133" fillId="0" borderId="0">
      <alignment horizontal="right"/>
      <protection locked="0"/>
    </xf>
    <xf numFmtId="0" fontId="134" fillId="0" borderId="0" applyNumberFormat="0" applyFill="0" applyBorder="0" applyAlignment="0">
      <protection locked="0"/>
    </xf>
    <xf numFmtId="167" fontId="94" fillId="0" borderId="0" applyFont="0" applyFill="0" applyBorder="0" applyAlignment="0" applyProtection="0"/>
    <xf numFmtId="168" fontId="94"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35" fillId="0" borderId="12" applyNumberFormat="0" applyFill="0" applyProtection="0">
      <alignment horizontal="centerContinuous"/>
    </xf>
    <xf numFmtId="189" fontId="136" fillId="0" borderId="0" applyNumberFormat="0" applyFill="0" applyBorder="0" applyProtection="0">
      <alignment horizontal="centerContinuous"/>
    </xf>
    <xf numFmtId="0" fontId="135"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39" fillId="38" borderId="0" applyNumberFormat="0" applyBorder="0" applyAlignment="0" applyProtection="0"/>
    <xf numFmtId="0" fontId="139" fillId="41" borderId="0" applyNumberFormat="0" applyBorder="0" applyAlignment="0" applyProtection="0"/>
    <xf numFmtId="0" fontId="139" fillId="43" borderId="0" applyNumberFormat="0" applyBorder="0" applyAlignment="0" applyProtection="0"/>
    <xf numFmtId="0" fontId="139" fillId="45" borderId="0" applyNumberFormat="0" applyBorder="0" applyAlignment="0" applyProtection="0"/>
    <xf numFmtId="0" fontId="139" fillId="39" borderId="0" applyNumberFormat="0" applyBorder="0" applyAlignment="0" applyProtection="0"/>
    <xf numFmtId="0" fontId="139" fillId="46" borderId="0" applyNumberFormat="0" applyBorder="0" applyAlignment="0" applyProtection="0"/>
    <xf numFmtId="0" fontId="53" fillId="38" borderId="0" applyNumberFormat="0" applyBorder="0" applyAlignment="0" applyProtection="0"/>
    <xf numFmtId="0" fontId="19" fillId="19"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139" fillId="40" borderId="0" applyNumberFormat="0" applyBorder="0" applyAlignment="0" applyProtection="0"/>
    <xf numFmtId="0" fontId="139" fillId="42" borderId="0" applyNumberFormat="0" applyBorder="0" applyAlignment="0" applyProtection="0"/>
    <xf numFmtId="0" fontId="139" fillId="47" borderId="0" applyNumberFormat="0" applyBorder="0" applyAlignment="0" applyProtection="0"/>
    <xf numFmtId="0" fontId="139" fillId="45" borderId="0" applyNumberFormat="0" applyBorder="0" applyAlignment="0" applyProtection="0"/>
    <xf numFmtId="0" fontId="139" fillId="40" borderId="0" applyNumberFormat="0" applyBorder="0" applyAlignment="0" applyProtection="0"/>
    <xf numFmtId="0" fontId="139" fillId="49"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142" fillId="50" borderId="0" applyNumberFormat="0" applyBorder="0" applyAlignment="0" applyProtection="0"/>
    <xf numFmtId="0" fontId="142" fillId="42" borderId="0" applyNumberFormat="0" applyBorder="0" applyAlignment="0" applyProtection="0"/>
    <xf numFmtId="0" fontId="142" fillId="47" borderId="0" applyNumberFormat="0" applyBorder="0" applyAlignment="0" applyProtection="0"/>
    <xf numFmtId="0" fontId="142" fillId="52" borderId="0" applyNumberFormat="0" applyBorder="0" applyAlignment="0" applyProtection="0"/>
    <xf numFmtId="0" fontId="142" fillId="53" borderId="0" applyNumberFormat="0" applyBorder="0" applyAlignment="0" applyProtection="0"/>
    <xf numFmtId="0" fontId="142" fillId="54"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142" fillId="55" borderId="0" applyNumberFormat="0" applyBorder="0" applyAlignment="0" applyProtection="0"/>
    <xf numFmtId="0" fontId="142" fillId="56" borderId="0" applyNumberFormat="0" applyBorder="0" applyAlignment="0" applyProtection="0"/>
    <xf numFmtId="0" fontId="142" fillId="57" borderId="0" applyNumberFormat="0" applyBorder="0" applyAlignment="0" applyProtection="0"/>
    <xf numFmtId="0" fontId="142" fillId="52" borderId="0" applyNumberFormat="0" applyBorder="0" applyAlignment="0" applyProtection="0"/>
    <xf numFmtId="0" fontId="142" fillId="53" borderId="0" applyNumberFormat="0" applyBorder="0" applyAlignment="0" applyProtection="0"/>
    <xf numFmtId="0" fontId="142" fillId="51" borderId="0" applyNumberFormat="0" applyBorder="0" applyAlignment="0" applyProtection="0"/>
    <xf numFmtId="0" fontId="53" fillId="44" borderId="38" applyNumberFormat="0" applyFont="0" applyAlignment="0" applyProtection="0"/>
    <xf numFmtId="0" fontId="143" fillId="41" borderId="0" applyNumberFormat="0" applyBorder="0" applyAlignment="0" applyProtection="0"/>
    <xf numFmtId="0" fontId="85" fillId="61" borderId="25" applyNumberFormat="0" applyAlignment="0" applyProtection="0"/>
    <xf numFmtId="0" fontId="95" fillId="70" borderId="1">
      <alignment wrapText="1"/>
    </xf>
    <xf numFmtId="0" fontId="80" fillId="43" borderId="0" applyNumberFormat="0" applyBorder="0" applyAlignment="0" applyProtection="0"/>
    <xf numFmtId="0" fontId="144" fillId="61" borderId="25" applyNumberFormat="0" applyAlignment="0" applyProtection="0"/>
    <xf numFmtId="0" fontId="145"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1" fillId="41" borderId="0" applyNumberFormat="0" applyBorder="0" applyAlignment="0" applyProtection="0"/>
    <xf numFmtId="0" fontId="146" fillId="0" borderId="0" applyNumberFormat="0" applyFill="0" applyBorder="0" applyAlignment="0" applyProtection="0"/>
    <xf numFmtId="0" fontId="138" fillId="0" borderId="0"/>
    <xf numFmtId="197" fontId="138" fillId="0" borderId="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9" fillId="0" borderId="0" applyNumberFormat="0" applyFill="0" applyBorder="0" applyAlignment="0" applyProtection="0"/>
    <xf numFmtId="0" fontId="147" fillId="43" borderId="0" applyNumberFormat="0" applyBorder="0" applyAlignment="0" applyProtection="0"/>
    <xf numFmtId="0" fontId="148" fillId="0" borderId="29" applyNumberFormat="0" applyFill="0" applyAlignment="0" applyProtection="0"/>
    <xf numFmtId="0" fontId="149" fillId="0" borderId="31" applyNumberFormat="0" applyFill="0" applyAlignment="0" applyProtection="0"/>
    <xf numFmtId="0" fontId="158" fillId="0" borderId="17" applyNumberFormat="0" applyFill="0" applyAlignment="0" applyProtection="0"/>
    <xf numFmtId="0" fontId="150" fillId="0" borderId="33" applyNumberFormat="0" applyFill="0" applyAlignment="0" applyProtection="0"/>
    <xf numFmtId="0" fontId="150" fillId="0" borderId="0" applyNumberFormat="0" applyFill="0" applyBorder="0" applyAlignment="0" applyProtection="0"/>
    <xf numFmtId="0" fontId="15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60" fillId="10" borderId="18" applyNumberFormat="0" applyAlignment="0" applyProtection="0"/>
    <xf numFmtId="0" fontId="83" fillId="46" borderId="25" applyNumberFormat="0" applyAlignment="0" applyProtection="0"/>
    <xf numFmtId="0" fontId="151" fillId="46" borderId="25" applyNumberFormat="0" applyAlignment="0" applyProtection="0"/>
    <xf numFmtId="0" fontId="87" fillId="62" borderId="26" applyNumberFormat="0" applyAlignment="0" applyProtection="0"/>
    <xf numFmtId="0" fontId="152" fillId="0" borderId="35" applyNumberFormat="0" applyFill="0" applyAlignment="0" applyProtection="0"/>
    <xf numFmtId="0" fontId="86" fillId="0" borderId="35" applyNumberFormat="0" applyFill="0" applyAlignment="0" applyProtection="0"/>
    <xf numFmtId="0" fontId="82" fillId="48" borderId="0" applyNumberFormat="0" applyBorder="0" applyAlignment="0" applyProtection="0"/>
    <xf numFmtId="0" fontId="153" fillId="48" borderId="0" applyNumberFormat="0" applyBorder="0" applyAlignment="0" applyProtection="0"/>
    <xf numFmtId="197" fontId="1" fillId="0" borderId="0"/>
    <xf numFmtId="0" fontId="1" fillId="0" borderId="0">
      <alignment wrapText="1"/>
    </xf>
    <xf numFmtId="0" fontId="44" fillId="0" borderId="0"/>
    <xf numFmtId="0" fontId="44" fillId="0" borderId="0"/>
    <xf numFmtId="0" fontId="19" fillId="0" borderId="0"/>
    <xf numFmtId="0" fontId="44"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3" fillId="0" borderId="0"/>
    <xf numFmtId="0" fontId="53" fillId="0" borderId="0"/>
    <xf numFmtId="0" fontId="1" fillId="0" borderId="0"/>
    <xf numFmtId="0" fontId="139"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4" fillId="0" borderId="0"/>
    <xf numFmtId="0" fontId="139" fillId="0" borderId="0"/>
    <xf numFmtId="0" fontId="44" fillId="0" borderId="0"/>
    <xf numFmtId="197"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0" fontId="19" fillId="0" borderId="0"/>
    <xf numFmtId="0" fontId="19" fillId="0" borderId="0"/>
    <xf numFmtId="197" fontId="44" fillId="0" borderId="0"/>
    <xf numFmtId="0" fontId="19" fillId="0" borderId="0"/>
    <xf numFmtId="197" fontId="44" fillId="0" borderId="0"/>
    <xf numFmtId="0" fontId="19" fillId="0" borderId="0"/>
    <xf numFmtId="0" fontId="19" fillId="0" borderId="0"/>
    <xf numFmtId="197" fontId="44" fillId="0" borderId="0"/>
    <xf numFmtId="0" fontId="19" fillId="0" borderId="0"/>
    <xf numFmtId="0" fontId="19"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9" fontId="1" fillId="0" borderId="0">
      <alignment wrapText="1"/>
    </xf>
    <xf numFmtId="0" fontId="44" fillId="0" borderId="0"/>
    <xf numFmtId="197" fontId="44" fillId="0" borderId="0"/>
    <xf numFmtId="0" fontId="139" fillId="0" borderId="0"/>
    <xf numFmtId="0" fontId="13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9" fontId="1" fillId="0" borderId="0">
      <alignment wrapText="1"/>
    </xf>
    <xf numFmtId="0" fontId="19" fillId="0" borderId="0"/>
    <xf numFmtId="0" fontId="19" fillId="0" borderId="0"/>
    <xf numFmtId="197" fontId="44" fillId="0" borderId="0"/>
    <xf numFmtId="197" fontId="44" fillId="0" borderId="0"/>
    <xf numFmtId="0" fontId="19" fillId="0" borderId="0"/>
    <xf numFmtId="0" fontId="19"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0" fontId="139" fillId="0" borderId="0"/>
    <xf numFmtId="197" fontId="44" fillId="0" borderId="0"/>
    <xf numFmtId="197" fontId="44" fillId="0" borderId="0"/>
    <xf numFmtId="0" fontId="19" fillId="0" borderId="0"/>
    <xf numFmtId="0" fontId="139" fillId="0" borderId="0"/>
    <xf numFmtId="197" fontId="139" fillId="0" borderId="0"/>
    <xf numFmtId="199" fontId="1" fillId="0" borderId="0">
      <alignment wrapText="1"/>
    </xf>
    <xf numFmtId="0" fontId="139" fillId="0" borderId="0"/>
    <xf numFmtId="197" fontId="139" fillId="0" borderId="0"/>
    <xf numFmtId="0" fontId="139" fillId="0" borderId="0"/>
    <xf numFmtId="197" fontId="44" fillId="0" borderId="0"/>
    <xf numFmtId="197" fontId="44" fillId="0" borderId="0"/>
    <xf numFmtId="0" fontId="1" fillId="0" borderId="0"/>
    <xf numFmtId="197" fontId="44" fillId="0" borderId="0"/>
    <xf numFmtId="0"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0" fontId="19"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197"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201" fontId="44" fillId="0" borderId="0"/>
    <xf numFmtId="197" fontId="44" fillId="0" borderId="0"/>
    <xf numFmtId="197" fontId="44" fillId="0" borderId="0"/>
    <xf numFmtId="197" fontId="44" fillId="0" borderId="0"/>
    <xf numFmtId="0" fontId="19" fillId="0" borderId="0"/>
    <xf numFmtId="0" fontId="19" fillId="0" borderId="0"/>
    <xf numFmtId="0" fontId="44" fillId="0" borderId="0"/>
    <xf numFmtId="0" fontId="19" fillId="0" borderId="0"/>
    <xf numFmtId="197" fontId="1" fillId="0" borderId="0"/>
    <xf numFmtId="0" fontId="44" fillId="0" borderId="0"/>
    <xf numFmtId="0" fontId="44" fillId="0" borderId="0"/>
    <xf numFmtId="0" fontId="4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4" fillId="61" borderId="39" applyNumberFormat="0" applyAlignment="0" applyProtection="0"/>
    <xf numFmtId="9" fontId="44"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39"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77" fillId="0" borderId="29" applyNumberFormat="0" applyFill="0" applyAlignment="0" applyProtection="0"/>
    <xf numFmtId="0" fontId="56" fillId="0" borderId="16"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0" fontId="76" fillId="0" borderId="0" applyNumberFormat="0" applyFill="0" applyBorder="0" applyAlignment="0" applyProtection="0"/>
    <xf numFmtId="0" fontId="138" fillId="0" borderId="0"/>
    <xf numFmtId="0" fontId="11" fillId="0" borderId="23" applyNumberFormat="0" applyFill="0" applyAlignment="0" applyProtection="0"/>
    <xf numFmtId="0" fontId="90" fillId="0" borderId="44" applyNumberFormat="0" applyFill="0" applyAlignment="0" applyProtection="0"/>
    <xf numFmtId="0" fontId="76" fillId="0" borderId="0" applyNumberFormat="0" applyFill="0" applyBorder="0" applyAlignment="0" applyProtection="0"/>
    <xf numFmtId="0" fontId="155" fillId="0" borderId="44" applyNumberFormat="0" applyFill="0" applyAlignment="0" applyProtection="0"/>
    <xf numFmtId="200" fontId="7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3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84" fillId="61" borderId="39" applyNumberFormat="0" applyAlignment="0" applyProtection="0"/>
    <xf numFmtId="169" fontId="75" fillId="0" borderId="0" applyFont="0" applyFill="0" applyBorder="0" applyAlignment="0" applyProtection="0"/>
    <xf numFmtId="198" fontId="1" fillId="0" borderId="0" applyFont="0" applyFill="0" applyBorder="0" applyAlignment="0" applyProtection="0"/>
    <xf numFmtId="0" fontId="156" fillId="0" borderId="0" applyNumberFormat="0" applyFill="0" applyBorder="0" applyAlignment="0" applyProtection="0"/>
    <xf numFmtId="0" fontId="88" fillId="0" borderId="0" applyNumberFormat="0" applyFill="0" applyBorder="0" applyAlignment="0" applyProtection="0"/>
    <xf numFmtId="0" fontId="140"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5" fillId="0" borderId="0"/>
    <xf numFmtId="0" fontId="159"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2" fillId="46" borderId="66" applyNumberFormat="0" applyAlignment="0" applyProtection="0"/>
    <xf numFmtId="0" fontId="102" fillId="46" borderId="66" applyNumberFormat="0" applyAlignment="0" applyProtection="0"/>
    <xf numFmtId="0" fontId="102" fillId="46" borderId="66" applyNumberFormat="0" applyAlignment="0" applyProtection="0"/>
    <xf numFmtId="0" fontId="102" fillId="46" borderId="66" applyNumberFormat="0" applyAlignment="0" applyProtection="0"/>
    <xf numFmtId="0" fontId="85" fillId="61" borderId="66" applyNumberFormat="0" applyAlignment="0" applyProtection="0"/>
    <xf numFmtId="0" fontId="85" fillId="61" borderId="6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04" fillId="60" borderId="67">
      <alignment horizontal="left"/>
    </xf>
    <xf numFmtId="0" fontId="102" fillId="65" borderId="68">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7" fillId="48" borderId="66" applyNumberFormat="0" applyAlignment="0" applyProtection="0"/>
    <xf numFmtId="0" fontId="117" fillId="48" borderId="66" applyNumberFormat="0" applyAlignment="0" applyProtection="0"/>
    <xf numFmtId="0" fontId="117" fillId="48" borderId="66" applyNumberFormat="0" applyAlignment="0" applyProtection="0"/>
    <xf numFmtId="0" fontId="117" fillId="48" borderId="66" applyNumberFormat="0" applyAlignment="0" applyProtection="0"/>
    <xf numFmtId="0" fontId="83" fillId="46" borderId="66" applyNumberFormat="0" applyAlignment="0" applyProtection="0"/>
    <xf numFmtId="0" fontId="83" fillId="46" borderId="66" applyNumberFormat="0" applyAlignment="0" applyProtection="0"/>
    <xf numFmtId="10" fontId="75" fillId="68" borderId="63"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 fillId="44" borderId="69" applyNumberFormat="0" applyFont="0" applyAlignment="0" applyProtection="0"/>
    <xf numFmtId="0" fontId="123" fillId="46" borderId="70" applyNumberFormat="0" applyAlignment="0" applyProtection="0"/>
    <xf numFmtId="0" fontId="123" fillId="46" borderId="70" applyNumberFormat="0" applyAlignment="0" applyProtection="0"/>
    <xf numFmtId="0" fontId="123" fillId="46" borderId="70" applyNumberFormat="0" applyAlignment="0" applyProtection="0"/>
    <xf numFmtId="0" fontId="123" fillId="46" borderId="70" applyNumberFormat="0" applyAlignment="0" applyProtection="0"/>
    <xf numFmtId="0" fontId="84" fillId="61" borderId="70" applyNumberFormat="0" applyAlignment="0" applyProtection="0"/>
    <xf numFmtId="0" fontId="84" fillId="61"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0" borderId="71" applyNumberFormat="0" applyFill="0" applyAlignment="0" applyProtection="0"/>
    <xf numFmtId="0" fontId="90" fillId="0" borderId="71"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130" fillId="0" borderId="72"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0" fontId="90" fillId="0" borderId="71" applyNumberFormat="0" applyFill="0" applyAlignment="0" applyProtection="0"/>
    <xf numFmtId="41" fontId="19" fillId="0" borderId="0" applyFont="0" applyFill="0" applyBorder="0" applyAlignment="0" applyProtection="0"/>
    <xf numFmtId="0" fontId="53" fillId="44" borderId="69" applyNumberFormat="0" applyFont="0" applyAlignment="0" applyProtection="0"/>
    <xf numFmtId="0" fontId="85" fillId="61" borderId="66" applyNumberFormat="0" applyAlignment="0" applyProtection="0"/>
    <xf numFmtId="0" fontId="144" fillId="61" borderId="66" applyNumberFormat="0" applyAlignment="0" applyProtection="0"/>
    <xf numFmtId="0" fontId="83" fillId="46" borderId="66" applyNumberFormat="0" applyAlignment="0" applyProtection="0"/>
    <xf numFmtId="0" fontId="151" fillId="46" borderId="66"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54" fillId="61" borderId="70" applyNumberFormat="0" applyAlignment="0" applyProtection="0"/>
    <xf numFmtId="0" fontId="90" fillId="0" borderId="71" applyNumberFormat="0" applyFill="0" applyAlignment="0" applyProtection="0"/>
    <xf numFmtId="0" fontId="155" fillId="0" borderId="71"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4" fillId="61"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0" borderId="0"/>
    <xf numFmtId="0" fontId="53" fillId="38" borderId="0" applyNumberFormat="0" applyBorder="0" applyAlignment="0" applyProtection="0"/>
    <xf numFmtId="0" fontId="53" fillId="38" borderId="0" applyNumberFormat="0" applyBorder="0" applyAlignment="0" applyProtection="0"/>
    <xf numFmtId="0" fontId="53" fillId="38"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53"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3" fillId="38" borderId="0" applyNumberFormat="0" applyBorder="0" applyAlignment="0" applyProtection="0"/>
    <xf numFmtId="0" fontId="53" fillId="41" borderId="0" applyNumberFormat="0" applyBorder="0" applyAlignment="0" applyProtection="0"/>
    <xf numFmtId="0" fontId="53" fillId="43" borderId="0" applyNumberFormat="0" applyBorder="0" applyAlignment="0" applyProtection="0"/>
    <xf numFmtId="0" fontId="53" fillId="45" borderId="0" applyNumberFormat="0" applyBorder="0" applyAlignment="0" applyProtection="0"/>
    <xf numFmtId="0" fontId="53" fillId="39" borderId="0" applyNumberFormat="0" applyBorder="0" applyAlignment="0" applyProtection="0"/>
    <xf numFmtId="0" fontId="53" fillId="4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53"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3" fillId="4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0" borderId="0" applyNumberFormat="0" applyBorder="0" applyAlignment="0" applyProtection="0"/>
    <xf numFmtId="0" fontId="53" fillId="49"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95" fillId="50" borderId="0" applyNumberFormat="0" applyBorder="0" applyAlignment="0" applyProtection="0"/>
    <xf numFmtId="0" fontId="95" fillId="42" borderId="0" applyNumberFormat="0" applyBorder="0" applyAlignment="0" applyProtection="0"/>
    <xf numFmtId="0" fontId="95" fillId="47" borderId="0" applyNumberFormat="0" applyBorder="0" applyAlignment="0" applyProtection="0"/>
    <xf numFmtId="0" fontId="95" fillId="52" borderId="0" applyNumberFormat="0" applyBorder="0" applyAlignment="0" applyProtection="0"/>
    <xf numFmtId="0" fontId="95" fillId="53" borderId="0" applyNumberFormat="0" applyBorder="0" applyAlignment="0" applyProtection="0"/>
    <xf numFmtId="0" fontId="95" fillId="54" borderId="0" applyNumberFormat="0" applyBorder="0" applyAlignment="0" applyProtection="0"/>
    <xf numFmtId="0" fontId="91" fillId="50" borderId="0" applyNumberFormat="0" applyBorder="0" applyAlignment="0" applyProtection="0"/>
    <xf numFmtId="0" fontId="91" fillId="42" borderId="0" applyNumberFormat="0" applyBorder="0" applyAlignment="0" applyProtection="0"/>
    <xf numFmtId="0" fontId="91" fillId="4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4" borderId="0" applyNumberFormat="0" applyBorder="0" applyAlignment="0" applyProtection="0"/>
    <xf numFmtId="0" fontId="95" fillId="55" borderId="0" applyNumberFormat="0" applyBorder="0" applyAlignment="0" applyProtection="0"/>
    <xf numFmtId="0" fontId="95" fillId="56" borderId="0" applyNumberFormat="0" applyBorder="0" applyAlignment="0" applyProtection="0"/>
    <xf numFmtId="0" fontId="95" fillId="57" borderId="0" applyNumberFormat="0" applyBorder="0" applyAlignment="0" applyProtection="0"/>
    <xf numFmtId="0" fontId="95" fillId="52" borderId="0" applyNumberFormat="0" applyBorder="0" applyAlignment="0" applyProtection="0"/>
    <xf numFmtId="0" fontId="95" fillId="51" borderId="0" applyNumberFormat="0" applyBorder="0" applyAlignment="0" applyProtection="0"/>
    <xf numFmtId="0" fontId="187" fillId="0" borderId="0" applyNumberFormat="0" applyBorder="0" applyProtection="0">
      <alignment horizontal="left" vertical="center" wrapText="1"/>
      <protection locked="0"/>
    </xf>
    <xf numFmtId="0" fontId="98" fillId="41" borderId="0" applyNumberFormat="0" applyBorder="0" applyAlignment="0" applyProtection="0"/>
    <xf numFmtId="0" fontId="83" fillId="46" borderId="66" applyNumberFormat="0" applyAlignment="0" applyProtection="0"/>
    <xf numFmtId="0" fontId="80" fillId="43" borderId="0" applyNumberFormat="0" applyBorder="0" applyAlignment="0" applyProtection="0"/>
    <xf numFmtId="0" fontId="188" fillId="61" borderId="66" applyNumberFormat="0" applyAlignment="0" applyProtection="0"/>
    <xf numFmtId="0" fontId="85" fillId="61" borderId="66" applyNumberFormat="0" applyAlignment="0" applyProtection="0"/>
    <xf numFmtId="0" fontId="87" fillId="62" borderId="26" applyNumberFormat="0" applyAlignment="0" applyProtection="0"/>
    <xf numFmtId="0" fontId="86" fillId="0" borderId="35" applyNumberFormat="0" applyFill="0" applyAlignment="0" applyProtection="0"/>
    <xf numFmtId="0" fontId="76" fillId="0" borderId="0" applyNumberFormat="0" applyFill="0" applyBorder="0" applyAlignment="0" applyProtection="0"/>
    <xf numFmtId="0" fontId="77" fillId="0" borderId="29"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209"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87" fillId="0" borderId="0" applyNumberFormat="0" applyFill="0" applyBorder="0" applyProtection="0">
      <alignment horizontal="right" vertical="center"/>
      <protection locked="0"/>
    </xf>
    <xf numFmtId="0" fontId="87" fillId="62" borderId="26" applyNumberFormat="0" applyAlignment="0" applyProtection="0"/>
    <xf numFmtId="0" fontId="79" fillId="0" borderId="0" applyNumberFormat="0" applyFill="0" applyBorder="0" applyAlignment="0" applyProtection="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3" fillId="46" borderId="66" applyNumberFormat="0" applyAlignment="0" applyProtection="0"/>
    <xf numFmtId="0" fontId="88" fillId="0" borderId="0" applyNumberFormat="0" applyFill="0" applyBorder="0" applyAlignment="0" applyProtection="0"/>
    <xf numFmtId="0" fontId="110" fillId="43" borderId="0" applyNumberFormat="0" applyBorder="0" applyAlignment="0" applyProtection="0"/>
    <xf numFmtId="0" fontId="150"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57" fillId="0" borderId="0" applyNumberFormat="0" applyFill="0" applyBorder="0" applyAlignment="0" applyProtection="0">
      <alignment vertical="top"/>
      <protection locked="0"/>
    </xf>
    <xf numFmtId="0" fontId="86" fillId="0" borderId="35" applyNumberFormat="0" applyFill="0" applyAlignment="0" applyProtection="0"/>
    <xf numFmtId="0" fontId="20" fillId="0" borderId="0" applyNumberFormat="0" applyFill="0" applyBorder="0" applyAlignment="0" applyProtection="0"/>
    <xf numFmtId="0" fontId="157" fillId="0" borderId="0" applyNumberFormat="0" applyFill="0" applyBorder="0" applyAlignment="0" applyProtection="0">
      <alignment vertical="top"/>
      <protection locked="0"/>
    </xf>
    <xf numFmtId="0" fontId="81" fillId="41" borderId="0" applyNumberFormat="0" applyBorder="0" applyAlignment="0" applyProtection="0"/>
    <xf numFmtId="0" fontId="117" fillId="46" borderId="66" applyNumberFormat="0" applyAlignment="0" applyProtection="0"/>
    <xf numFmtId="3" fontId="1" fillId="79" borderId="1" applyFont="0">
      <alignment horizontal="right" vertical="center"/>
      <protection locked="0"/>
    </xf>
    <xf numFmtId="0" fontId="1" fillId="44" borderId="69" applyNumberFormat="0" applyFont="0" applyAlignment="0" applyProtection="0"/>
    <xf numFmtId="0" fontId="91" fillId="55" borderId="0" applyNumberFormat="0" applyBorder="0" applyAlignment="0" applyProtection="0"/>
    <xf numFmtId="0" fontId="91" fillId="56" borderId="0" applyNumberFormat="0" applyBorder="0" applyAlignment="0" applyProtection="0"/>
    <xf numFmtId="0" fontId="91" fillId="57" borderId="0" applyNumberFormat="0" applyBorder="0" applyAlignment="0" applyProtection="0"/>
    <xf numFmtId="0" fontId="91" fillId="52" borderId="0" applyNumberFormat="0" applyBorder="0" applyAlignment="0" applyProtection="0"/>
    <xf numFmtId="0" fontId="91" fillId="53" borderId="0" applyNumberFormat="0" applyBorder="0" applyAlignment="0" applyProtection="0"/>
    <xf numFmtId="0" fontId="91" fillId="51" borderId="0" applyNumberFormat="0" applyBorder="0" applyAlignment="0" applyProtection="0"/>
    <xf numFmtId="0" fontId="80" fillId="43" borderId="0" applyNumberFormat="0" applyBorder="0" applyAlignment="0" applyProtection="0"/>
    <xf numFmtId="0" fontId="84" fillId="61" borderId="76" applyNumberFormat="0" applyAlignment="0" applyProtection="0"/>
    <xf numFmtId="43" fontId="1" fillId="0" borderId="0" applyFont="0" applyFill="0" applyBorder="0" applyAlignment="0" applyProtection="0"/>
    <xf numFmtId="209" fontId="19" fillId="0" borderId="0" applyFont="0" applyFill="0" applyBorder="0" applyAlignment="0" applyProtection="0"/>
    <xf numFmtId="0" fontId="157" fillId="0" borderId="0" applyNumberFormat="0" applyFill="0" applyBorder="0" applyAlignment="0" applyProtection="0">
      <alignment vertical="top"/>
      <protection locked="0"/>
    </xf>
    <xf numFmtId="0" fontId="189" fillId="0" borderId="0" applyNumberFormat="0" applyFill="0" applyBorder="0" applyAlignment="0" applyProtection="0">
      <alignment vertical="top"/>
      <protection locked="0"/>
    </xf>
    <xf numFmtId="0" fontId="190" fillId="0" borderId="0" applyNumberFormat="0" applyFill="0" applyBorder="0" applyAlignment="0" applyProtection="0">
      <alignment vertical="top"/>
      <protection locked="0"/>
    </xf>
    <xf numFmtId="0" fontId="191" fillId="0" borderId="35" applyNumberFormat="0" applyFill="0" applyAlignment="0" applyProtection="0"/>
    <xf numFmtId="0" fontId="89" fillId="0" borderId="0" applyNumberFormat="0" applyFill="0" applyBorder="0" applyAlignment="0" applyProtection="0"/>
    <xf numFmtId="210" fontId="1" fillId="0" borderId="0" applyFill="0" applyBorder="0" applyAlignment="0" applyProtection="0"/>
    <xf numFmtId="210"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2"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93" fillId="0" borderId="0"/>
    <xf numFmtId="0" fontId="1" fillId="0" borderId="0"/>
    <xf numFmtId="0" fontId="53" fillId="0" borderId="0"/>
    <xf numFmtId="0" fontId="53" fillId="0" borderId="0"/>
    <xf numFmtId="0" fontId="7" fillId="0" borderId="0"/>
    <xf numFmtId="0" fontId="35" fillId="0" borderId="0"/>
    <xf numFmtId="0" fontId="1" fillId="0" borderId="0"/>
    <xf numFmtId="0" fontId="1" fillId="44" borderId="69" applyNumberFormat="0" applyFont="0" applyAlignment="0" applyProtection="0"/>
    <xf numFmtId="0" fontId="53" fillId="13" borderId="22" applyNumberFormat="0" applyFont="0" applyAlignment="0" applyProtection="0"/>
    <xf numFmtId="0" fontId="123" fillId="61" borderId="76" applyNumberFormat="0" applyAlignment="0" applyProtection="0"/>
    <xf numFmtId="9" fontId="53"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0" fontId="1" fillId="80" borderId="1" applyNumberFormat="0" applyFont="0" applyAlignment="0"/>
    <xf numFmtId="9" fontId="53" fillId="0" borderId="0" applyFont="0" applyFill="0" applyBorder="0" applyAlignment="0" applyProtection="0"/>
    <xf numFmtId="0" fontId="81" fillId="41" borderId="0" applyNumberFormat="0" applyBorder="0" applyAlignment="0" applyProtection="0"/>
    <xf numFmtId="0" fontId="84" fillId="61" borderId="76" applyNumberFormat="0" applyAlignment="0" applyProtection="0"/>
    <xf numFmtId="40" fontId="53" fillId="81" borderId="1"/>
    <xf numFmtId="40" fontId="19" fillId="81" borderId="1"/>
    <xf numFmtId="40" fontId="53" fillId="82" borderId="1"/>
    <xf numFmtId="40" fontId="19" fillId="82" borderId="1"/>
    <xf numFmtId="49" fontId="194" fillId="83" borderId="77">
      <alignment horizontal="center"/>
    </xf>
    <xf numFmtId="49" fontId="1" fillId="83" borderId="77">
      <alignment horizontal="center"/>
    </xf>
    <xf numFmtId="49" fontId="195" fillId="0" borderId="0"/>
    <xf numFmtId="0" fontId="53" fillId="84" borderId="1"/>
    <xf numFmtId="0" fontId="19" fillId="84" borderId="1"/>
    <xf numFmtId="0" fontId="53" fillId="81" borderId="1"/>
    <xf numFmtId="0" fontId="19" fillId="81" borderId="1"/>
    <xf numFmtId="40" fontId="53" fillId="81" borderId="1"/>
    <xf numFmtId="40" fontId="19" fillId="81" borderId="1"/>
    <xf numFmtId="40" fontId="53" fillId="81" borderId="1"/>
    <xf numFmtId="40" fontId="19" fillId="81" borderId="1"/>
    <xf numFmtId="40" fontId="53" fillId="82" borderId="1"/>
    <xf numFmtId="40" fontId="19" fillId="82" borderId="1"/>
    <xf numFmtId="49" fontId="194" fillId="85" borderId="77">
      <alignment vertical="center"/>
    </xf>
    <xf numFmtId="49" fontId="1" fillId="83" borderId="77">
      <alignment vertical="center"/>
    </xf>
    <xf numFmtId="49" fontId="1" fillId="0" borderId="0">
      <alignment horizontal="right"/>
    </xf>
    <xf numFmtId="40" fontId="53" fillId="86" borderId="1"/>
    <xf numFmtId="40" fontId="19" fillId="86" borderId="1"/>
    <xf numFmtId="40" fontId="53" fillId="87" borderId="1"/>
    <xf numFmtId="40" fontId="19" fillId="87" borderId="1"/>
    <xf numFmtId="0" fontId="82" fillId="48" borderId="0" applyNumberFormat="0" applyBorder="0" applyAlignment="0" applyProtection="0"/>
    <xf numFmtId="3" fontId="1" fillId="2" borderId="1" applyFont="0">
      <alignment horizontal="right" vertical="center"/>
    </xf>
    <xf numFmtId="0" fontId="1" fillId="0" borderId="0"/>
    <xf numFmtId="0" fontId="53" fillId="0" borderId="0"/>
    <xf numFmtId="0" fontId="1" fillId="0" borderId="0"/>
    <xf numFmtId="0" fontId="35" fillId="0" borderId="0"/>
    <xf numFmtId="0" fontId="53" fillId="0" borderId="0"/>
    <xf numFmtId="0" fontId="85" fillId="61" borderId="78" applyNumberFormat="0" applyAlignment="0" applyProtection="0"/>
    <xf numFmtId="0" fontId="187" fillId="0" borderId="0" applyNumberFormat="0" applyFont="0" applyFill="0" applyBorder="0" applyAlignment="0" applyProtection="0">
      <alignment horizontal="left" vertical="top" wrapText="1"/>
      <protection locked="0"/>
    </xf>
    <xf numFmtId="0" fontId="88" fillId="0" borderId="0" applyNumberFormat="0" applyFill="0" applyBorder="0" applyAlignment="0" applyProtection="0"/>
    <xf numFmtId="0" fontId="89" fillId="0" borderId="0" applyNumberFormat="0" applyFill="0" applyBorder="0" applyAlignment="0" applyProtection="0"/>
    <xf numFmtId="0" fontId="2" fillId="0" borderId="29" applyAlignment="0">
      <alignment horizontal="left" vertical="top" wrapText="1"/>
      <protection locked="0"/>
    </xf>
    <xf numFmtId="0" fontId="76" fillId="0" borderId="0" applyNumberFormat="0" applyFill="0" applyBorder="0" applyAlignment="0" applyProtection="0"/>
    <xf numFmtId="0" fontId="77" fillId="0" borderId="29" applyNumberFormat="0" applyFill="0" applyAlignment="0" applyProtection="0"/>
    <xf numFmtId="0" fontId="78" fillId="0" borderId="31" applyNumberFormat="0" applyFill="0" applyAlignment="0" applyProtection="0"/>
    <xf numFmtId="0" fontId="79" fillId="0" borderId="33" applyNumberFormat="0" applyFill="0" applyAlignment="0" applyProtection="0"/>
    <xf numFmtId="0" fontId="76" fillId="0" borderId="0" applyNumberFormat="0" applyFill="0" applyBorder="0" applyAlignment="0" applyProtection="0"/>
    <xf numFmtId="0" fontId="130" fillId="0" borderId="79" applyNumberFormat="0" applyFill="0" applyAlignment="0" applyProtection="0"/>
    <xf numFmtId="211" fontId="19" fillId="0" borderId="0" applyFont="0" applyFill="0" applyBorder="0" applyAlignment="0" applyProtection="0"/>
    <xf numFmtId="211" fontId="1" fillId="0" borderId="0" applyFont="0" applyFill="0" applyBorder="0" applyAlignment="0" applyProtection="0">
      <alignment vertical="center"/>
    </xf>
    <xf numFmtId="0" fontId="90" fillId="0" borderId="79" applyNumberFormat="0" applyFill="0" applyAlignment="0" applyProtection="0"/>
    <xf numFmtId="0" fontId="20" fillId="0" borderId="0" applyNumberFormat="0" applyFill="0" applyBorder="0" applyAlignment="0" applyProtection="0"/>
    <xf numFmtId="49" fontId="194" fillId="85" borderId="83">
      <alignment vertical="center"/>
    </xf>
    <xf numFmtId="209" fontId="19" fillId="0" borderId="0" applyFont="0" applyFill="0" applyBorder="0" applyAlignment="0" applyProtection="0"/>
    <xf numFmtId="0" fontId="83" fillId="46" borderId="84" applyNumberFormat="0" applyAlignment="0" applyProtection="0"/>
    <xf numFmtId="0" fontId="188" fillId="61" borderId="84" applyNumberFormat="0" applyAlignment="0" applyProtection="0"/>
    <xf numFmtId="0" fontId="85" fillId="61" borderId="84" applyNumberFormat="0" applyAlignment="0" applyProtection="0"/>
    <xf numFmtId="0" fontId="83" fillId="46" borderId="84" applyNumberFormat="0" applyAlignment="0" applyProtection="0"/>
    <xf numFmtId="0" fontId="117" fillId="46" borderId="84" applyNumberFormat="0" applyAlignment="0" applyProtection="0"/>
    <xf numFmtId="0" fontId="1" fillId="44" borderId="85" applyNumberFormat="0" applyFont="0" applyAlignment="0" applyProtection="0"/>
    <xf numFmtId="0" fontId="84" fillId="61" borderId="86"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85" applyNumberFormat="0" applyFont="0" applyAlignment="0" applyProtection="0"/>
    <xf numFmtId="0" fontId="123" fillId="61" borderId="86" applyNumberFormat="0" applyAlignment="0" applyProtection="0"/>
    <xf numFmtId="0" fontId="84" fillId="61" borderId="86" applyNumberFormat="0" applyAlignment="0" applyProtection="0"/>
    <xf numFmtId="49" fontId="194" fillId="83" borderId="83">
      <alignment horizontal="center"/>
    </xf>
    <xf numFmtId="49" fontId="1" fillId="83" borderId="83">
      <alignment horizontal="center"/>
    </xf>
    <xf numFmtId="49" fontId="1" fillId="83" borderId="83">
      <alignment vertical="center"/>
    </xf>
    <xf numFmtId="0" fontId="85" fillId="61" borderId="84" applyNumberFormat="0" applyAlignment="0" applyProtection="0"/>
    <xf numFmtId="0" fontId="130" fillId="0" borderId="87" applyNumberFormat="0" applyFill="0" applyAlignment="0" applyProtection="0"/>
    <xf numFmtId="0" fontId="90" fillId="0" borderId="87" applyNumberFormat="0" applyFill="0" applyAlignment="0" applyProtection="0"/>
    <xf numFmtId="0" fontId="1" fillId="0" borderId="0">
      <alignment vertical="center"/>
    </xf>
    <xf numFmtId="0" fontId="3" fillId="2" borderId="2" applyFont="0" applyBorder="0">
      <alignment horizontal="center" wrapText="1"/>
    </xf>
    <xf numFmtId="0" fontId="19" fillId="0" borderId="0"/>
    <xf numFmtId="3" fontId="1" fillId="4" borderId="1" applyFont="0">
      <alignment horizontal="right" vertical="center"/>
      <protection locked="0"/>
    </xf>
    <xf numFmtId="43" fontId="160" fillId="0" borderId="0" applyFont="0" applyFill="0" applyBorder="0" applyAlignment="0" applyProtection="0"/>
    <xf numFmtId="0" fontId="20" fillId="0" borderId="0" applyNumberFormat="0" applyFill="0" applyBorder="0" applyAlignment="0" applyProtection="0"/>
  </cellStyleXfs>
  <cellXfs count="983">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37" fillId="0" borderId="0" xfId="0" applyFont="1"/>
    <xf numFmtId="49" fontId="12" fillId="0" borderId="0" xfId="0" applyNumberFormat="1" applyFont="1"/>
    <xf numFmtId="0" fontId="39" fillId="0" borderId="0" xfId="0" applyFont="1" applyAlignment="1">
      <alignment vertical="center"/>
    </xf>
    <xf numFmtId="0" fontId="39" fillId="0" borderId="0" xfId="0" applyFont="1" applyAlignment="1">
      <alignment vertical="center" wrapText="1"/>
    </xf>
    <xf numFmtId="49" fontId="38" fillId="0" borderId="0" xfId="0" applyNumberFormat="1" applyFont="1"/>
    <xf numFmtId="0" fontId="29" fillId="0" borderId="0" xfId="0" applyFont="1"/>
    <xf numFmtId="0" fontId="39" fillId="0" borderId="0" xfId="0" applyFont="1"/>
    <xf numFmtId="0" fontId="23" fillId="0" borderId="0" xfId="0" applyFont="1"/>
    <xf numFmtId="0" fontId="42" fillId="0" borderId="0" xfId="0" applyFont="1" applyAlignment="1">
      <alignment vertical="center"/>
    </xf>
    <xf numFmtId="0" fontId="42" fillId="0" borderId="0" xfId="0" applyFont="1"/>
    <xf numFmtId="0" fontId="44" fillId="0" borderId="0" xfId="0" applyFont="1"/>
    <xf numFmtId="0" fontId="7" fillId="0" borderId="0" xfId="0" applyFont="1" applyAlignment="1">
      <alignment vertical="center"/>
    </xf>
    <xf numFmtId="0" fontId="46" fillId="0" borderId="0" xfId="10" applyFont="1" applyAlignment="1">
      <alignment vertical="center"/>
    </xf>
    <xf numFmtId="0" fontId="47" fillId="0" borderId="0" xfId="10" applyFont="1"/>
    <xf numFmtId="0" fontId="35" fillId="0" borderId="0" xfId="10"/>
    <xf numFmtId="0" fontId="47" fillId="0" borderId="0" xfId="10" applyFont="1" applyAlignment="1">
      <alignment vertical="center"/>
    </xf>
    <xf numFmtId="0" fontId="48" fillId="0" borderId="0" xfId="10" applyFont="1"/>
    <xf numFmtId="0" fontId="49" fillId="0" borderId="0" xfId="10" applyFont="1"/>
    <xf numFmtId="0" fontId="35" fillId="0" borderId="0" xfId="10" applyAlignment="1">
      <alignment vertical="center"/>
    </xf>
    <xf numFmtId="0" fontId="24" fillId="0" borderId="0" xfId="10" applyFont="1" applyAlignment="1">
      <alignment vertical="center"/>
    </xf>
    <xf numFmtId="0" fontId="19" fillId="0" borderId="0" xfId="10" applyFont="1"/>
    <xf numFmtId="0" fontId="29" fillId="0" borderId="0" xfId="0" applyFont="1" applyAlignment="1">
      <alignment horizontal="center"/>
    </xf>
    <xf numFmtId="0" fontId="50" fillId="0" borderId="0" xfId="0" applyFont="1" applyAlignment="1">
      <alignment horizontal="center" wrapText="1"/>
    </xf>
    <xf numFmtId="49" fontId="38" fillId="6" borderId="0" xfId="0" applyNumberFormat="1" applyFont="1" applyFill="1"/>
    <xf numFmtId="0" fontId="12" fillId="0" borderId="6" xfId="0" applyFont="1" applyBorder="1" applyAlignment="1">
      <alignment horizontal="justify" vertical="center" wrapText="1"/>
    </xf>
    <xf numFmtId="0" fontId="37" fillId="0" borderId="0" xfId="0" applyFont="1" applyAlignment="1">
      <alignment horizontal="left" vertical="center"/>
    </xf>
    <xf numFmtId="0" fontId="12" fillId="0" borderId="6" xfId="0" applyFont="1" applyBorder="1" applyAlignment="1">
      <alignment horizontal="center" vertical="center" wrapText="1"/>
    </xf>
    <xf numFmtId="0" fontId="12" fillId="6" borderId="2" xfId="0" applyFont="1" applyFill="1" applyBorder="1" applyAlignment="1">
      <alignment vertical="center" wrapText="1"/>
    </xf>
    <xf numFmtId="49" fontId="52" fillId="0" borderId="0" xfId="0" applyNumberFormat="1" applyFont="1" applyAlignment="1">
      <alignment vertical="center"/>
    </xf>
    <xf numFmtId="0" fontId="16" fillId="0" borderId="0" xfId="0" applyFont="1" applyAlignment="1">
      <alignment wrapText="1"/>
    </xf>
    <xf numFmtId="0" fontId="54"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6" fillId="6" borderId="0" xfId="0" applyFont="1" applyFill="1" applyAlignment="1">
      <alignment horizontal="left" vertical="center"/>
    </xf>
    <xf numFmtId="0" fontId="0" fillId="6" borderId="0" xfId="0" applyFill="1" applyAlignment="1">
      <alignment horizontal="center"/>
    </xf>
    <xf numFmtId="0" fontId="0" fillId="6" borderId="0" xfId="0" applyFill="1" applyAlignment="1">
      <alignment horizontal="justify" vertical="center" wrapText="1"/>
    </xf>
    <xf numFmtId="0" fontId="67" fillId="6" borderId="0" xfId="0" applyFont="1" applyFill="1" applyAlignment="1">
      <alignment horizontal="left"/>
    </xf>
    <xf numFmtId="0" fontId="12" fillId="6" borderId="0" xfId="0" applyFont="1" applyFill="1" applyAlignment="1">
      <alignment horizontal="center"/>
    </xf>
    <xf numFmtId="0" fontId="37" fillId="6" borderId="0" xfId="0" applyFont="1" applyFill="1"/>
    <xf numFmtId="0" fontId="68" fillId="6" borderId="0" xfId="0" applyFont="1" applyFill="1"/>
    <xf numFmtId="0" fontId="22" fillId="6" borderId="0" xfId="0" applyFont="1" applyFill="1"/>
    <xf numFmtId="0" fontId="37" fillId="6" borderId="0" xfId="0" applyFont="1" applyFill="1" applyAlignment="1">
      <alignment horizontal="center" vertical="center"/>
    </xf>
    <xf numFmtId="0" fontId="37" fillId="6" borderId="0" xfId="0" applyFont="1" applyFill="1" applyAlignment="1">
      <alignment vertical="center"/>
    </xf>
    <xf numFmtId="0" fontId="37" fillId="6" borderId="0" xfId="0" applyFont="1" applyFill="1" applyAlignment="1">
      <alignment vertical="center" wrapText="1"/>
    </xf>
    <xf numFmtId="0" fontId="69" fillId="6" borderId="0" xfId="0" applyFont="1" applyFill="1" applyAlignment="1">
      <alignment horizontal="center" vertical="center" wrapText="1"/>
    </xf>
    <xf numFmtId="0" fontId="5" fillId="6" borderId="0" xfId="0" applyFont="1" applyFill="1"/>
    <xf numFmtId="0" fontId="0" fillId="6" borderId="0" xfId="0" applyFill="1" applyAlignment="1">
      <alignment horizontal="right"/>
    </xf>
    <xf numFmtId="15" fontId="66" fillId="6" borderId="0" xfId="0" quotePrefix="1" applyNumberFormat="1" applyFont="1" applyFill="1" applyAlignment="1">
      <alignment horizontal="right" wrapText="1"/>
    </xf>
    <xf numFmtId="0" fontId="66" fillId="6" borderId="0" xfId="0" applyFont="1" applyFill="1" applyAlignment="1">
      <alignment horizontal="right" wrapText="1"/>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70" fillId="6" borderId="0" xfId="0" applyFont="1" applyFill="1" applyAlignment="1">
      <alignment vertical="center"/>
    </xf>
    <xf numFmtId="49" fontId="34" fillId="0" borderId="0" xfId="0" applyNumberFormat="1" applyFont="1" applyAlignment="1">
      <alignment horizontal="justify" vertical="center" wrapText="1"/>
    </xf>
    <xf numFmtId="49" fontId="38" fillId="6" borderId="0" xfId="0" applyNumberFormat="1" applyFont="1" applyFill="1" applyAlignment="1">
      <alignment vertical="center" wrapText="1"/>
    </xf>
    <xf numFmtId="0" fontId="25" fillId="0" borderId="0" xfId="0" applyFont="1" applyAlignment="1">
      <alignment horizontal="justify" vertical="center"/>
    </xf>
    <xf numFmtId="49" fontId="38" fillId="0" borderId="0" xfId="0" applyNumberFormat="1" applyFont="1" applyAlignment="1">
      <alignment vertical="center"/>
    </xf>
    <xf numFmtId="49" fontId="33" fillId="0" borderId="0" xfId="0" applyNumberFormat="1" applyFont="1" applyAlignment="1">
      <alignment vertical="center"/>
    </xf>
    <xf numFmtId="0" fontId="7" fillId="0" borderId="0" xfId="0" applyFont="1" applyAlignment="1">
      <alignment vertical="center" wrapText="1"/>
    </xf>
    <xf numFmtId="0" fontId="72" fillId="0" borderId="0" xfId="0" applyFont="1"/>
    <xf numFmtId="0" fontId="22" fillId="0" borderId="0" xfId="0" applyFont="1" applyAlignment="1">
      <alignment vertical="center"/>
    </xf>
    <xf numFmtId="0" fontId="72" fillId="0" borderId="0" xfId="0" applyFont="1" applyAlignment="1">
      <alignment vertical="center"/>
    </xf>
    <xf numFmtId="0" fontId="163" fillId="6" borderId="0" xfId="0" applyFont="1" applyFill="1"/>
    <xf numFmtId="0" fontId="163" fillId="0" borderId="0" xfId="0" applyFont="1"/>
    <xf numFmtId="0" fontId="39" fillId="6" borderId="0" xfId="0" applyFont="1" applyFill="1" applyAlignment="1">
      <alignment vertical="center"/>
    </xf>
    <xf numFmtId="0" fontId="12" fillId="0" borderId="2" xfId="0" applyFont="1" applyBorder="1" applyAlignment="1">
      <alignment vertical="center" wrapText="1"/>
    </xf>
    <xf numFmtId="0" fontId="12" fillId="5" borderId="2" xfId="0" applyFont="1" applyFill="1" applyBorder="1" applyAlignment="1">
      <alignment horizontal="center" vertical="center" wrapText="1"/>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186" fontId="0" fillId="0" borderId="9"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0" fontId="0" fillId="6" borderId="0" xfId="0" applyFill="1" applyAlignment="1">
      <alignment vertical="center"/>
    </xf>
    <xf numFmtId="0" fontId="0" fillId="6" borderId="5" xfId="0" applyFill="1" applyBorder="1"/>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49" fontId="12" fillId="6" borderId="2" xfId="0" applyNumberFormat="1" applyFont="1" applyFill="1" applyBorder="1" applyAlignment="1">
      <alignment horizontal="center" vertical="center" wrapText="1"/>
    </xf>
    <xf numFmtId="0" fontId="23" fillId="0" borderId="0" xfId="0" applyFont="1" applyAlignment="1">
      <alignment horizontal="left" vertical="center" wrapText="1" indent="1"/>
    </xf>
    <xf numFmtId="49" fontId="12" fillId="0" borderId="0" xfId="0" applyNumberFormat="1" applyFont="1" applyAlignment="1">
      <alignment horizontal="left" vertical="center"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10" fontId="0" fillId="0" borderId="0" xfId="0" applyNumberFormat="1"/>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0" xfId="2892" applyNumberFormat="1" applyFont="1" applyFill="1" applyBorder="1" applyAlignment="1">
      <alignment vertical="center" wrapText="1"/>
    </xf>
    <xf numFmtId="202" fontId="12" fillId="6" borderId="9" xfId="2892" applyNumberFormat="1" applyFont="1" applyFill="1" applyBorder="1" applyAlignment="1">
      <alignment vertical="center" wrapText="1"/>
    </xf>
    <xf numFmtId="0" fontId="12" fillId="0" borderId="2" xfId="0" applyFont="1" applyBorder="1" applyAlignment="1">
      <alignment horizontal="left" vertical="center" wrapText="1" indent="2"/>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23" fillId="0" borderId="2" xfId="0" applyFont="1" applyBorder="1" applyAlignment="1">
      <alignment vertical="center" wrapText="1"/>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186" fontId="12" fillId="74" borderId="53" xfId="0" applyNumberFormat="1" applyFont="1" applyFill="1" applyBorder="1" applyAlignment="1">
      <alignment horizontal="right" vertical="center"/>
    </xf>
    <xf numFmtId="0" fontId="64" fillId="6" borderId="0" xfId="0" applyFont="1" applyFill="1"/>
    <xf numFmtId="0" fontId="0" fillId="6" borderId="56" xfId="0" applyFill="1" applyBorder="1" applyAlignment="1">
      <alignment horizontal="center" vertical="center" wrapText="1"/>
    </xf>
    <xf numFmtId="0" fontId="23" fillId="6" borderId="56"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56" xfId="0" applyNumberFormat="1" applyFont="1" applyFill="1" applyBorder="1" applyAlignment="1">
      <alignment horizontal="center" vertical="center" wrapText="1"/>
    </xf>
    <xf numFmtId="204" fontId="12" fillId="6" borderId="56"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1" xfId="0" applyNumberFormat="1" applyFont="1" applyFill="1" applyBorder="1" applyAlignment="1">
      <alignment horizontal="left" vertical="center" wrapText="1" indent="1"/>
    </xf>
    <xf numFmtId="49" fontId="12" fillId="6" borderId="56"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56" xfId="0" applyFill="1" applyBorder="1" applyAlignment="1">
      <alignment horizontal="center" vertical="center"/>
    </xf>
    <xf numFmtId="0" fontId="0" fillId="6" borderId="56"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6" fillId="6" borderId="6" xfId="2892" applyNumberFormat="1" applyFont="1" applyFill="1" applyBorder="1" applyAlignment="1">
      <alignment horizontal="center" vertical="center" wrapText="1"/>
    </xf>
    <xf numFmtId="202" fontId="12" fillId="74" borderId="56" xfId="2892" applyNumberFormat="1" applyFont="1" applyFill="1" applyBorder="1" applyAlignment="1">
      <alignment horizontal="right" vertical="center"/>
    </xf>
    <xf numFmtId="0" fontId="0" fillId="6" borderId="0" xfId="0" applyFill="1" applyAlignment="1">
      <alignment horizontal="left" vertical="top" wrapText="1"/>
    </xf>
    <xf numFmtId="0" fontId="0" fillId="6" borderId="6" xfId="0" applyFill="1" applyBorder="1" applyAlignment="1">
      <alignment horizontal="center"/>
    </xf>
    <xf numFmtId="0" fontId="64" fillId="75" borderId="6" xfId="0" applyFont="1" applyFill="1" applyBorder="1" applyAlignment="1">
      <alignment horizontal="center" vertical="center" wrapText="1"/>
    </xf>
    <xf numFmtId="3" fontId="12" fillId="76" borderId="1" xfId="7" applyFont="1" applyFill="1" applyAlignment="1">
      <alignment horizontal="center" vertical="center" wrapText="1"/>
      <protection locked="0"/>
    </xf>
    <xf numFmtId="0" fontId="64" fillId="75" borderId="9" xfId="80" applyFont="1" applyFill="1" applyBorder="1" applyAlignment="1">
      <alignment horizontal="center"/>
    </xf>
    <xf numFmtId="0" fontId="24" fillId="76" borderId="6" xfId="10" applyFont="1" applyFill="1" applyBorder="1" applyAlignment="1">
      <alignment vertical="center" wrapText="1"/>
    </xf>
    <xf numFmtId="0" fontId="164" fillId="75" borderId="2" xfId="145" applyFont="1" applyFill="1" applyBorder="1" applyAlignment="1">
      <alignment horizontal="center" vertical="top"/>
    </xf>
    <xf numFmtId="186" fontId="0" fillId="77" borderId="2" xfId="0" applyNumberFormat="1" applyFill="1" applyBorder="1" applyAlignment="1">
      <alignment horizontal="center"/>
    </xf>
    <xf numFmtId="0" fontId="17" fillId="76" borderId="6" xfId="0" applyFont="1" applyFill="1" applyBorder="1" applyAlignment="1">
      <alignment vertical="center"/>
    </xf>
    <xf numFmtId="186" fontId="11" fillId="77" borderId="2" xfId="0" applyNumberFormat="1" applyFont="1" applyFill="1" applyBorder="1" applyAlignment="1">
      <alignment horizontal="center"/>
    </xf>
    <xf numFmtId="49" fontId="64" fillId="75" borderId="7" xfId="0" applyNumberFormat="1" applyFont="1" applyFill="1" applyBorder="1" applyAlignment="1">
      <alignment horizontal="center" vertical="center" wrapText="1"/>
    </xf>
    <xf numFmtId="49" fontId="64" fillId="75" borderId="6" xfId="0" applyNumberFormat="1" applyFont="1" applyFill="1" applyBorder="1" applyAlignment="1">
      <alignment horizontal="center" vertical="center" wrapText="1"/>
    </xf>
    <xf numFmtId="49" fontId="17" fillId="76" borderId="10" xfId="0" applyNumberFormat="1" applyFont="1" applyFill="1" applyBorder="1" applyAlignment="1">
      <alignment vertical="center" wrapText="1"/>
    </xf>
    <xf numFmtId="0" fontId="64" fillId="75" borderId="0" xfId="0" applyFont="1" applyFill="1" applyAlignment="1">
      <alignment vertical="center"/>
    </xf>
    <xf numFmtId="0" fontId="64" fillId="75" borderId="4" xfId="0" applyFont="1" applyFill="1" applyBorder="1" applyAlignment="1">
      <alignment horizontal="center" vertical="center"/>
    </xf>
    <xf numFmtId="0" fontId="64" fillId="75" borderId="2" xfId="0" applyFont="1" applyFill="1" applyBorder="1" applyAlignment="1">
      <alignment horizontal="center" vertical="center" wrapText="1"/>
    </xf>
    <xf numFmtId="0" fontId="64" fillId="75" borderId="6" xfId="0" applyFont="1" applyFill="1" applyBorder="1" applyAlignment="1">
      <alignment vertical="center"/>
    </xf>
    <xf numFmtId="202" fontId="12" fillId="76" borderId="6" xfId="2892" applyNumberFormat="1" applyFont="1" applyFill="1" applyBorder="1" applyAlignment="1">
      <alignment vertical="center" wrapText="1"/>
    </xf>
    <xf numFmtId="202" fontId="17" fillId="76" borderId="6" xfId="2892" applyNumberFormat="1" applyFont="1" applyFill="1" applyBorder="1" applyAlignment="1">
      <alignment vertical="center" wrapText="1"/>
    </xf>
    <xf numFmtId="204" fontId="17" fillId="76" borderId="53" xfId="0" applyNumberFormat="1" applyFont="1" applyFill="1" applyBorder="1" applyAlignment="1">
      <alignment horizontal="center" vertical="center" wrapText="1"/>
    </xf>
    <xf numFmtId="0" fontId="64" fillId="75" borderId="56" xfId="0" applyFont="1" applyFill="1" applyBorder="1" applyAlignment="1">
      <alignment horizontal="center" vertical="center"/>
    </xf>
    <xf numFmtId="0" fontId="64" fillId="75" borderId="53" xfId="0" applyFont="1" applyFill="1" applyBorder="1" applyAlignment="1">
      <alignment horizontal="center" vertical="center" wrapText="1"/>
    </xf>
    <xf numFmtId="0" fontId="24" fillId="76" borderId="53" xfId="0" applyFont="1" applyFill="1" applyBorder="1" applyAlignment="1">
      <alignment horizontal="left" vertical="center" wrapText="1"/>
    </xf>
    <xf numFmtId="49" fontId="64" fillId="75" borderId="62" xfId="0" applyNumberFormat="1" applyFont="1" applyFill="1" applyBorder="1" applyAlignment="1">
      <alignment vertical="center"/>
    </xf>
    <xf numFmtId="49" fontId="64" fillId="75" borderId="57" xfId="0" applyNumberFormat="1" applyFont="1" applyFill="1" applyBorder="1" applyAlignment="1">
      <alignment vertical="center"/>
    </xf>
    <xf numFmtId="49" fontId="64" fillId="75" borderId="58" xfId="0" applyNumberFormat="1" applyFont="1" applyFill="1" applyBorder="1" applyAlignment="1">
      <alignment vertical="center"/>
    </xf>
    <xf numFmtId="49" fontId="64" fillId="75" borderId="60" xfId="0" applyNumberFormat="1" applyFont="1" applyFill="1" applyBorder="1" applyAlignment="1">
      <alignment vertical="center"/>
    </xf>
    <xf numFmtId="49" fontId="64" fillId="75" borderId="56" xfId="0" applyNumberFormat="1" applyFont="1" applyFill="1" applyBorder="1" applyAlignment="1">
      <alignment horizontal="center" vertical="center"/>
    </xf>
    <xf numFmtId="49" fontId="64" fillId="75" borderId="53" xfId="0" applyNumberFormat="1" applyFont="1" applyFill="1" applyBorder="1" applyAlignment="1">
      <alignment horizontal="center" vertical="center" wrapText="1"/>
    </xf>
    <xf numFmtId="49" fontId="64" fillId="75" borderId="56" xfId="0" applyNumberFormat="1" applyFont="1" applyFill="1" applyBorder="1"/>
    <xf numFmtId="0" fontId="64" fillId="75" borderId="58" xfId="0" applyFont="1" applyFill="1" applyBorder="1"/>
    <xf numFmtId="0" fontId="64" fillId="75" borderId="60" xfId="0" applyFont="1" applyFill="1" applyBorder="1"/>
    <xf numFmtId="0" fontId="64" fillId="75" borderId="54" xfId="0" applyFont="1" applyFill="1" applyBorder="1"/>
    <xf numFmtId="0" fontId="64" fillId="75" borderId="56" xfId="0" applyFont="1" applyFill="1" applyBorder="1" applyAlignment="1">
      <alignment horizontal="center" vertical="center" wrapText="1"/>
    </xf>
    <xf numFmtId="0" fontId="11" fillId="76" borderId="53" xfId="0" applyFont="1" applyFill="1" applyBorder="1" applyAlignment="1">
      <alignment horizontal="center" vertical="center"/>
    </xf>
    <xf numFmtId="0" fontId="11" fillId="76" borderId="53" xfId="0" applyFont="1" applyFill="1" applyBorder="1"/>
    <xf numFmtId="186" fontId="11" fillId="76" borderId="53" xfId="0" applyNumberFormat="1" applyFont="1" applyFill="1" applyBorder="1" applyAlignment="1">
      <alignment horizontal="center" vertical="center"/>
    </xf>
    <xf numFmtId="0" fontId="64" fillId="75" borderId="9" xfId="82" applyFont="1" applyFill="1" applyBorder="1" applyAlignment="1">
      <alignment horizontal="center" vertical="center" wrapText="1"/>
    </xf>
    <xf numFmtId="9" fontId="170" fillId="75" borderId="9" xfId="82" applyNumberFormat="1" applyFont="1" applyFill="1" applyBorder="1" applyAlignment="1">
      <alignment horizontal="center" vertical="center" wrapText="1"/>
    </xf>
    <xf numFmtId="202" fontId="17" fillId="77" borderId="53" xfId="2892" applyNumberFormat="1" applyFont="1" applyFill="1" applyBorder="1" applyAlignment="1">
      <alignment horizontal="right" vertical="center"/>
    </xf>
    <xf numFmtId="9" fontId="64" fillId="75" borderId="9" xfId="0" applyNumberFormat="1" applyFont="1" applyFill="1" applyBorder="1" applyAlignment="1">
      <alignment horizontal="center" vertical="center" wrapText="1"/>
    </xf>
    <xf numFmtId="0" fontId="64" fillId="75" borderId="9" xfId="0" applyFont="1" applyFill="1" applyBorder="1" applyAlignment="1">
      <alignment horizontal="center" vertical="center" wrapText="1"/>
    </xf>
    <xf numFmtId="0" fontId="24" fillId="76" borderId="2" xfId="0" applyFont="1" applyFill="1" applyBorder="1" applyAlignment="1">
      <alignment horizontal="left" vertical="center" wrapText="1"/>
    </xf>
    <xf numFmtId="0" fontId="24" fillId="76" borderId="10" xfId="0" applyFont="1" applyFill="1" applyBorder="1" applyAlignment="1">
      <alignment horizontal="left" vertical="center" wrapText="1"/>
    </xf>
    <xf numFmtId="0" fontId="24" fillId="76" borderId="9" xfId="0" applyFont="1" applyFill="1" applyBorder="1" applyAlignment="1">
      <alignment horizontal="left" vertical="center" wrapText="1"/>
    </xf>
    <xf numFmtId="0" fontId="11" fillId="76" borderId="6" xfId="0" applyFont="1" applyFill="1" applyBorder="1" applyAlignment="1">
      <alignment vertical="center" wrapText="1"/>
    </xf>
    <xf numFmtId="0" fontId="173" fillId="75" borderId="3" xfId="0" applyFont="1" applyFill="1" applyBorder="1" applyAlignment="1">
      <alignment vertical="center" wrapText="1"/>
    </xf>
    <xf numFmtId="0" fontId="64" fillId="75" borderId="14" xfId="0" applyFont="1" applyFill="1" applyBorder="1" applyAlignment="1">
      <alignment vertical="center" wrapText="1"/>
    </xf>
    <xf numFmtId="0" fontId="173" fillId="75" borderId="14" xfId="0" applyFont="1" applyFill="1" applyBorder="1" applyAlignment="1">
      <alignment vertical="center" wrapText="1"/>
    </xf>
    <xf numFmtId="0" fontId="30" fillId="76" borderId="6" xfId="0" applyFont="1" applyFill="1" applyBorder="1" applyAlignment="1">
      <alignment horizontal="center"/>
    </xf>
    <xf numFmtId="0" fontId="164" fillId="75" borderId="14" xfId="0" applyFont="1" applyFill="1" applyBorder="1" applyAlignment="1">
      <alignment horizontal="center" vertical="center" wrapText="1"/>
    </xf>
    <xf numFmtId="0" fontId="164" fillId="75" borderId="6" xfId="0" applyFont="1" applyFill="1" applyBorder="1" applyAlignment="1">
      <alignment horizontal="center" vertical="center" wrapText="1"/>
    </xf>
    <xf numFmtId="0" fontId="164" fillId="75" borderId="0" xfId="0" applyFont="1" applyFill="1" applyAlignment="1">
      <alignment vertical="center" wrapText="1"/>
    </xf>
    <xf numFmtId="202" fontId="166" fillId="76" borderId="6" xfId="2892" applyNumberFormat="1" applyFont="1" applyFill="1" applyBorder="1" applyAlignment="1">
      <alignment horizontal="center" vertical="center" wrapText="1"/>
    </xf>
    <xf numFmtId="0" fontId="64" fillId="75" borderId="6" xfId="0" applyFont="1" applyFill="1" applyBorder="1"/>
    <xf numFmtId="202" fontId="0" fillId="6" borderId="6" xfId="2892" applyNumberFormat="1" applyFont="1" applyFill="1" applyBorder="1"/>
    <xf numFmtId="4" fontId="168" fillId="76" borderId="1" xfId="7" applyNumberFormat="1" applyFont="1" applyFill="1" applyAlignment="1">
      <alignment horizontal="center" vertical="center" wrapText="1"/>
      <protection locked="0"/>
    </xf>
    <xf numFmtId="206" fontId="12" fillId="0" borderId="9" xfId="2892" applyNumberFormat="1" applyFont="1" applyBorder="1" applyAlignment="1">
      <alignment horizontal="center" vertical="center" wrapText="1"/>
    </xf>
    <xf numFmtId="202" fontId="11" fillId="76" borderId="9" xfId="2892" applyNumberFormat="1" applyFont="1" applyFill="1" applyBorder="1" applyAlignment="1">
      <alignment horizontal="center" vertical="center" wrapText="1"/>
    </xf>
    <xf numFmtId="202" fontId="17" fillId="76" borderId="9" xfId="2892"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4" fillId="0" borderId="0" xfId="0" applyNumberFormat="1" applyFont="1" applyAlignment="1">
      <alignment horizontal="center" vertical="center"/>
    </xf>
    <xf numFmtId="0" fontId="19" fillId="0" borderId="0" xfId="10" applyFont="1" applyAlignment="1">
      <alignment horizontal="center" vertical="center"/>
    </xf>
    <xf numFmtId="0" fontId="35" fillId="0" borderId="0" xfId="10" applyAlignment="1">
      <alignment horizontal="center" vertical="center"/>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35" fillId="0" borderId="0" xfId="10" applyNumberFormat="1"/>
    <xf numFmtId="49" fontId="12" fillId="0" borderId="5" xfId="0" applyNumberFormat="1" applyFont="1" applyBorder="1"/>
    <xf numFmtId="0" fontId="38" fillId="0" borderId="0" xfId="0" applyFont="1" applyAlignment="1">
      <alignment vertical="center"/>
    </xf>
    <xf numFmtId="0" fontId="175" fillId="6" borderId="0" xfId="0" applyFont="1" applyFill="1" applyAlignment="1">
      <alignment horizontal="right"/>
    </xf>
    <xf numFmtId="0" fontId="175" fillId="6" borderId="0" xfId="0" applyFont="1" applyFill="1" applyAlignment="1">
      <alignment wrapText="1"/>
    </xf>
    <xf numFmtId="0" fontId="0" fillId="6" borderId="74" xfId="0" applyFill="1" applyBorder="1" applyAlignment="1">
      <alignment horizontal="left" indent="2"/>
    </xf>
    <xf numFmtId="0" fontId="0" fillId="6" borderId="73" xfId="0" applyFill="1" applyBorder="1" applyAlignment="1">
      <alignment horizontal="left" indent="2"/>
    </xf>
    <xf numFmtId="0" fontId="0" fillId="6" borderId="73" xfId="0" applyFill="1" applyBorder="1" applyAlignment="1">
      <alignment horizontal="right"/>
    </xf>
    <xf numFmtId="0" fontId="0" fillId="6" borderId="74" xfId="0" applyFill="1" applyBorder="1" applyAlignment="1">
      <alignment horizontal="right"/>
    </xf>
    <xf numFmtId="0" fontId="16" fillId="6" borderId="0" xfId="0" applyFont="1" applyFill="1" applyAlignment="1">
      <alignment wrapText="1"/>
    </xf>
    <xf numFmtId="49" fontId="12" fillId="6" borderId="75" xfId="3273" applyNumberFormat="1" applyFont="1" applyFill="1" applyBorder="1" applyAlignment="1">
      <alignment vertical="center"/>
    </xf>
    <xf numFmtId="202" fontId="0" fillId="0" borderId="0" xfId="0" applyNumberFormat="1"/>
    <xf numFmtId="186" fontId="0" fillId="78" borderId="2" xfId="0" applyNumberFormat="1" applyFill="1" applyBorder="1" applyAlignment="1">
      <alignment horizontal="center"/>
    </xf>
    <xf numFmtId="0" fontId="0" fillId="6" borderId="0" xfId="0" applyFill="1" applyAlignment="1">
      <alignment horizontal="left"/>
    </xf>
    <xf numFmtId="0" fontId="38" fillId="6" borderId="0" xfId="0" applyFont="1" applyFill="1"/>
    <xf numFmtId="0" fontId="32" fillId="6" borderId="0" xfId="0" applyFont="1" applyFill="1" applyAlignment="1">
      <alignment horizontal="justify" vertical="center"/>
    </xf>
    <xf numFmtId="49" fontId="12" fillId="6" borderId="0" xfId="3273" applyNumberFormat="1" applyFont="1" applyFill="1" applyBorder="1" applyAlignment="1">
      <alignment vertical="center"/>
    </xf>
    <xf numFmtId="0" fontId="178" fillId="6" borderId="0" xfId="0" applyFont="1" applyFill="1" applyAlignment="1">
      <alignment vertical="center"/>
    </xf>
    <xf numFmtId="0" fontId="12" fillId="6" borderId="0" xfId="0" applyFont="1" applyFill="1" applyAlignment="1">
      <alignment vertical="center" wrapText="1"/>
    </xf>
    <xf numFmtId="0" fontId="34" fillId="6" borderId="0" xfId="0" applyFont="1" applyFill="1" applyAlignment="1">
      <alignment vertical="center" wrapText="1"/>
    </xf>
    <xf numFmtId="0" fontId="64" fillId="75" borderId="3" xfId="0" applyFont="1" applyFill="1" applyBorder="1" applyAlignment="1">
      <alignment horizontal="center" vertical="center" wrapText="1"/>
    </xf>
    <xf numFmtId="208" fontId="0" fillId="6" borderId="0" xfId="0" applyNumberFormat="1" applyFill="1" applyAlignment="1">
      <alignment horizontal="left"/>
    </xf>
    <xf numFmtId="0" fontId="0" fillId="6" borderId="6" xfId="0" applyFill="1" applyBorder="1" applyAlignment="1">
      <alignment vertical="center"/>
    </xf>
    <xf numFmtId="0" fontId="172" fillId="6" borderId="6" xfId="3273" applyFont="1" applyFill="1" applyBorder="1" applyAlignment="1">
      <alignment horizontal="center" vertical="center"/>
    </xf>
    <xf numFmtId="0" fontId="0" fillId="6" borderId="0" xfId="0" applyFill="1" applyAlignment="1">
      <alignment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64" fillId="75" borderId="6" xfId="0" applyFont="1" applyFill="1" applyBorder="1" applyAlignment="1">
      <alignment vertical="center" wrapText="1"/>
    </xf>
    <xf numFmtId="0" fontId="12" fillId="6" borderId="0" xfId="0" quotePrefix="1" applyFont="1" applyFill="1" applyAlignment="1">
      <alignment vertical="center" wrapText="1"/>
    </xf>
    <xf numFmtId="0" fontId="64" fillId="75" borderId="0" xfId="0" applyFont="1" applyFill="1" applyAlignment="1">
      <alignment vertical="center" wrapText="1"/>
    </xf>
    <xf numFmtId="0" fontId="183" fillId="6" borderId="0" xfId="0" applyFont="1" applyFill="1" applyAlignment="1">
      <alignment horizontal="left"/>
    </xf>
    <xf numFmtId="0" fontId="66" fillId="75" borderId="2" xfId="0" applyFont="1" applyFill="1" applyBorder="1" applyAlignment="1">
      <alignment horizontal="center"/>
    </xf>
    <xf numFmtId="0" fontId="66" fillId="75" borderId="9" xfId="0" applyFont="1" applyFill="1" applyBorder="1" applyAlignment="1">
      <alignment horizontal="center"/>
    </xf>
    <xf numFmtId="0" fontId="181" fillId="6" borderId="0" xfId="0" applyFont="1" applyFill="1" applyAlignment="1">
      <alignment horizontal="center" vertical="center"/>
    </xf>
    <xf numFmtId="0" fontId="181" fillId="6" borderId="0" xfId="0" applyFont="1" applyFill="1"/>
    <xf numFmtId="0" fontId="22" fillId="6" borderId="0" xfId="0" applyFont="1" applyFill="1" applyAlignment="1">
      <alignment vertical="top" wrapText="1"/>
    </xf>
    <xf numFmtId="0" fontId="12" fillId="6" borderId="0" xfId="0" applyFont="1" applyFill="1" applyAlignment="1">
      <alignment vertical="top" wrapText="1"/>
    </xf>
    <xf numFmtId="1" fontId="12" fillId="5" borderId="10" xfId="0" applyNumberFormat="1" applyFont="1" applyFill="1" applyBorder="1" applyAlignment="1">
      <alignment vertical="center" wrapText="1"/>
    </xf>
    <xf numFmtId="203" fontId="0" fillId="0" borderId="2" xfId="0" applyNumberFormat="1" applyBorder="1" applyAlignment="1">
      <alignment horizontal="center" vertical="center" wrapText="1"/>
    </xf>
    <xf numFmtId="203" fontId="11" fillId="76" borderId="2" xfId="0" applyNumberFormat="1" applyFont="1" applyFill="1" applyBorder="1" applyAlignment="1">
      <alignment horizontal="center" vertical="center" wrapText="1"/>
    </xf>
    <xf numFmtId="0" fontId="12" fillId="0" borderId="0" xfId="0" applyFont="1" applyAlignment="1">
      <alignment horizontal="left" vertical="center"/>
    </xf>
    <xf numFmtId="186" fontId="0" fillId="77" borderId="10" xfId="0" applyNumberFormat="1" applyFill="1" applyBorder="1" applyAlignment="1">
      <alignment horizontal="center"/>
    </xf>
    <xf numFmtId="203" fontId="0" fillId="77" borderId="2" xfId="0" applyNumberFormat="1" applyFill="1" applyBorder="1" applyAlignment="1">
      <alignment horizontal="center"/>
    </xf>
    <xf numFmtId="203" fontId="0" fillId="76" borderId="2" xfId="0" applyNumberFormat="1" applyFill="1" applyBorder="1" applyAlignment="1">
      <alignment horizontal="center" vertical="center" wrapText="1"/>
    </xf>
    <xf numFmtId="186" fontId="0" fillId="71" borderId="2" xfId="0" applyNumberFormat="1" applyFill="1" applyBorder="1" applyAlignment="1">
      <alignment horizontal="center"/>
    </xf>
    <xf numFmtId="203" fontId="0" fillId="0" borderId="0" xfId="0" applyNumberFormat="1" applyAlignment="1">
      <alignment horizontal="center" vertical="center" wrapText="1"/>
    </xf>
    <xf numFmtId="203" fontId="0" fillId="76" borderId="0" xfId="0" applyNumberFormat="1" applyFill="1" applyAlignment="1">
      <alignment horizontal="center" vertical="center" wrapText="1"/>
    </xf>
    <xf numFmtId="0" fontId="11" fillId="76" borderId="2" xfId="0" applyFont="1" applyFill="1" applyBorder="1" applyAlignment="1">
      <alignment horizontal="center" vertical="center" wrapText="1"/>
    </xf>
    <xf numFmtId="203" fontId="0" fillId="71" borderId="2" xfId="0" applyNumberFormat="1" applyFill="1" applyBorder="1" applyAlignment="1">
      <alignment horizontal="center"/>
    </xf>
    <xf numFmtId="203" fontId="0" fillId="71" borderId="2" xfId="0" applyNumberFormat="1" applyFill="1" applyBorder="1" applyAlignment="1">
      <alignment horizontal="center" vertical="center"/>
    </xf>
    <xf numFmtId="203" fontId="0" fillId="6" borderId="2" xfId="0" applyNumberFormat="1" applyFill="1" applyBorder="1" applyAlignment="1">
      <alignment horizontal="center" vertical="center" wrapText="1"/>
    </xf>
    <xf numFmtId="203" fontId="0" fillId="77" borderId="7" xfId="0" applyNumberFormat="1" applyFill="1" applyBorder="1" applyAlignment="1">
      <alignment horizontal="center"/>
    </xf>
    <xf numFmtId="203" fontId="11" fillId="76" borderId="6" xfId="0" applyNumberFormat="1" applyFont="1" applyFill="1" applyBorder="1" applyAlignment="1">
      <alignment horizontal="center" vertical="center"/>
    </xf>
    <xf numFmtId="203" fontId="0" fillId="71" borderId="2" xfId="0" applyNumberFormat="1" applyFill="1" applyBorder="1"/>
    <xf numFmtId="203" fontId="0" fillId="71" borderId="9" xfId="0" applyNumberFormat="1" applyFill="1" applyBorder="1"/>
    <xf numFmtId="202" fontId="24" fillId="76" borderId="0" xfId="2892" applyNumberFormat="1" applyFont="1" applyFill="1" applyBorder="1" applyAlignment="1">
      <alignment vertical="center" wrapText="1"/>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65" fillId="6" borderId="0" xfId="0" applyFont="1" applyFill="1"/>
    <xf numFmtId="0" fontId="161" fillId="6" borderId="0" xfId="0" applyFont="1" applyFill="1"/>
    <xf numFmtId="206" fontId="12" fillId="0" borderId="9" xfId="2893" applyNumberFormat="1" applyFont="1" applyBorder="1" applyAlignment="1">
      <alignment horizontal="right" vertical="center" wrapText="1"/>
    </xf>
    <xf numFmtId="206" fontId="17" fillId="76" borderId="9" xfId="2892" applyNumberFormat="1" applyFont="1" applyFill="1" applyBorder="1" applyAlignment="1">
      <alignment horizontal="center" vertical="center" wrapText="1"/>
    </xf>
    <xf numFmtId="202" fontId="12" fillId="74" borderId="60" xfId="2892" applyNumberFormat="1" applyFont="1" applyFill="1" applyBorder="1" applyAlignment="1">
      <alignment horizontal="right" vertical="center"/>
    </xf>
    <xf numFmtId="202" fontId="12" fillId="74" borderId="59" xfId="2892" applyNumberFormat="1" applyFont="1" applyFill="1" applyBorder="1" applyAlignment="1">
      <alignment horizontal="right" vertical="center"/>
    </xf>
    <xf numFmtId="0" fontId="64" fillId="75" borderId="46" xfId="0" applyFont="1" applyFill="1" applyBorder="1" applyAlignment="1">
      <alignment horizontal="center"/>
    </xf>
    <xf numFmtId="0" fontId="64" fillId="75" borderId="47" xfId="0" applyFont="1" applyFill="1" applyBorder="1" applyAlignment="1">
      <alignment horizontal="center"/>
    </xf>
    <xf numFmtId="0" fontId="16" fillId="6" borderId="0" xfId="0" applyFont="1" applyFill="1"/>
    <xf numFmtId="0" fontId="0" fillId="0" borderId="88" xfId="0" applyBorder="1"/>
    <xf numFmtId="0" fontId="37" fillId="6" borderId="0" xfId="0" applyFont="1" applyFill="1" applyAlignment="1">
      <alignment horizontal="left" vertical="center"/>
    </xf>
    <xf numFmtId="0" fontId="181" fillId="6" borderId="0" xfId="0" applyFont="1" applyFill="1" applyAlignment="1">
      <alignment horizontal="center"/>
    </xf>
    <xf numFmtId="0" fontId="0" fillId="6" borderId="10" xfId="0" applyFill="1" applyBorder="1"/>
    <xf numFmtId="0" fontId="0" fillId="6" borderId="10" xfId="0" applyFill="1" applyBorder="1" applyAlignment="1">
      <alignment horizontal="center"/>
    </xf>
    <xf numFmtId="0" fontId="181" fillId="6" borderId="0" xfId="0" applyFont="1" applyFill="1" applyAlignment="1">
      <alignment horizontal="left"/>
    </xf>
    <xf numFmtId="0" fontId="0" fillId="6" borderId="88" xfId="0" applyFill="1" applyBorder="1"/>
    <xf numFmtId="0" fontId="0" fillId="6" borderId="88" xfId="0" applyFill="1" applyBorder="1" applyAlignment="1">
      <alignment horizontal="right"/>
    </xf>
    <xf numFmtId="0" fontId="0" fillId="88" borderId="88" xfId="0" applyFill="1" applyBorder="1" applyAlignment="1">
      <alignment horizontal="center"/>
    </xf>
    <xf numFmtId="0" fontId="172" fillId="6" borderId="14" xfId="3273" applyFont="1" applyFill="1" applyBorder="1" applyAlignment="1">
      <alignment horizontal="center" vertical="center"/>
    </xf>
    <xf numFmtId="0" fontId="0" fillId="0" borderId="6" xfId="0" applyBorder="1"/>
    <xf numFmtId="0" fontId="196" fillId="6" borderId="6" xfId="3273" applyFont="1" applyFill="1" applyBorder="1" applyAlignment="1">
      <alignment horizontal="center" vertical="center"/>
    </xf>
    <xf numFmtId="0" fontId="0" fillId="6" borderId="14" xfId="0" applyFill="1" applyBorder="1" applyAlignment="1">
      <alignment vertical="center"/>
    </xf>
    <xf numFmtId="0" fontId="0" fillId="0" borderId="6" xfId="0" applyBorder="1" applyAlignment="1">
      <alignment wrapText="1"/>
    </xf>
    <xf numFmtId="0" fontId="0" fillId="0" borderId="14" xfId="0" applyBorder="1"/>
    <xf numFmtId="0" fontId="0" fillId="0" borderId="6" xfId="0" applyBorder="1" applyAlignment="1">
      <alignment vertical="center"/>
    </xf>
    <xf numFmtId="0" fontId="12" fillId="6" borderId="6" xfId="0" applyFont="1" applyFill="1" applyBorder="1"/>
    <xf numFmtId="3" fontId="12" fillId="0" borderId="88" xfId="0" applyNumberFormat="1" applyFont="1" applyBorder="1" applyAlignment="1">
      <alignment horizontal="right"/>
    </xf>
    <xf numFmtId="202" fontId="23" fillId="0" borderId="88" xfId="2892" applyNumberFormat="1" applyFont="1" applyBorder="1" applyAlignment="1">
      <alignment horizontal="center" vertical="center" wrapText="1"/>
    </xf>
    <xf numFmtId="206" fontId="23" fillId="0" borderId="88" xfId="2892" applyNumberFormat="1" applyFont="1" applyBorder="1" applyAlignment="1">
      <alignment horizontal="center" vertical="center" wrapText="1"/>
    </xf>
    <xf numFmtId="207" fontId="23" fillId="0" borderId="88" xfId="0" applyNumberFormat="1" applyFont="1" applyBorder="1" applyAlignment="1">
      <alignment horizontal="right" vertical="center" wrapText="1"/>
    </xf>
    <xf numFmtId="206" fontId="12" fillId="0" borderId="88" xfId="2892" applyNumberFormat="1" applyFont="1" applyBorder="1" applyAlignment="1">
      <alignment horizontal="center" vertical="center" wrapText="1"/>
    </xf>
    <xf numFmtId="202" fontId="12" fillId="0" borderId="88" xfId="2892" applyNumberFormat="1" applyFont="1" applyBorder="1" applyAlignment="1">
      <alignment horizontal="center" vertical="center" wrapText="1"/>
    </xf>
    <xf numFmtId="207" fontId="12" fillId="0" borderId="88" xfId="2893" applyNumberFormat="1" applyFont="1" applyBorder="1" applyAlignment="1">
      <alignment horizontal="right"/>
    </xf>
    <xf numFmtId="3" fontId="0" fillId="0" borderId="88" xfId="0" applyNumberFormat="1" applyBorder="1" applyAlignment="1">
      <alignment horizontal="right"/>
    </xf>
    <xf numFmtId="207" fontId="0" fillId="0" borderId="88" xfId="2893" applyNumberFormat="1" applyFont="1" applyBorder="1" applyAlignment="1">
      <alignment horizontal="right"/>
    </xf>
    <xf numFmtId="3" fontId="0" fillId="0" borderId="88" xfId="0" applyNumberFormat="1" applyBorder="1" applyAlignment="1">
      <alignment vertical="center"/>
    </xf>
    <xf numFmtId="186" fontId="0" fillId="0" borderId="88" xfId="0" applyNumberFormat="1" applyBorder="1" applyAlignment="1">
      <alignment vertical="center"/>
    </xf>
    <xf numFmtId="186" fontId="0" fillId="71" borderId="88" xfId="0" applyNumberFormat="1" applyFill="1" applyBorder="1"/>
    <xf numFmtId="186" fontId="11" fillId="71" borderId="88" xfId="0" applyNumberFormat="1" applyFont="1" applyFill="1" applyBorder="1" applyAlignment="1">
      <alignment vertical="center"/>
    </xf>
    <xf numFmtId="186" fontId="11" fillId="71" borderId="88" xfId="0" applyNumberFormat="1" applyFont="1" applyFill="1" applyBorder="1" applyAlignment="1">
      <alignment horizontal="center" vertical="center"/>
    </xf>
    <xf numFmtId="3" fontId="11" fillId="0" borderId="88" xfId="0" applyNumberFormat="1" applyFont="1" applyBorder="1" applyAlignment="1">
      <alignment vertical="center"/>
    </xf>
    <xf numFmtId="202" fontId="12" fillId="5" borderId="88" xfId="2892" applyNumberFormat="1" applyFont="1" applyFill="1" applyBorder="1" applyAlignment="1">
      <alignment vertical="center" wrapText="1"/>
    </xf>
    <xf numFmtId="3" fontId="11" fillId="6" borderId="88" xfId="0" applyNumberFormat="1" applyFont="1" applyFill="1" applyBorder="1"/>
    <xf numFmtId="207" fontId="11" fillId="0" borderId="88" xfId="2893" applyNumberFormat="1" applyFont="1" applyBorder="1" applyAlignment="1">
      <alignment vertical="center"/>
    </xf>
    <xf numFmtId="186" fontId="11" fillId="0" borderId="88" xfId="0" applyNumberFormat="1" applyFont="1" applyBorder="1" applyAlignment="1">
      <alignment vertical="center"/>
    </xf>
    <xf numFmtId="3" fontId="0" fillId="0" borderId="0" xfId="0" applyNumberFormat="1"/>
    <xf numFmtId="10" fontId="0" fillId="0" borderId="0" xfId="2893" applyNumberFormat="1" applyFont="1"/>
    <xf numFmtId="175" fontId="0" fillId="0" borderId="0" xfId="2893" applyNumberFormat="1" applyFont="1"/>
    <xf numFmtId="0" fontId="12" fillId="0" borderId="9" xfId="0" applyFont="1" applyBorder="1" applyAlignment="1">
      <alignment horizontal="left" vertical="center" wrapText="1"/>
    </xf>
    <xf numFmtId="0" fontId="37" fillId="6" borderId="0" xfId="0" applyFont="1" applyFill="1" applyAlignment="1">
      <alignment vertical="top"/>
    </xf>
    <xf numFmtId="0" fontId="12" fillId="6" borderId="0" xfId="0" applyFont="1" applyFill="1" applyAlignment="1">
      <alignment horizontal="left" vertical="top" wrapText="1"/>
    </xf>
    <xf numFmtId="0" fontId="0" fillId="6" borderId="88" xfId="0" applyFill="1" applyBorder="1" applyAlignment="1">
      <alignment horizontal="center"/>
    </xf>
    <xf numFmtId="0" fontId="164" fillId="75" borderId="88" xfId="0" applyFont="1" applyFill="1" applyBorder="1" applyAlignment="1">
      <alignment horizontal="left"/>
    </xf>
    <xf numFmtId="0" fontId="0" fillId="6" borderId="88" xfId="0" applyFill="1" applyBorder="1" applyAlignment="1">
      <alignment horizontal="left" indent="2"/>
    </xf>
    <xf numFmtId="0" fontId="0" fillId="6" borderId="88" xfId="0" applyFill="1" applyBorder="1" applyAlignment="1">
      <alignment vertical="center"/>
    </xf>
    <xf numFmtId="0" fontId="196" fillId="6" borderId="88" xfId="3273" applyFont="1" applyFill="1" applyBorder="1" applyAlignment="1">
      <alignment horizontal="center" vertical="center"/>
    </xf>
    <xf numFmtId="0" fontId="172" fillId="6" borderId="88" xfId="3273" applyFont="1" applyFill="1" applyBorder="1" applyAlignment="1">
      <alignment horizontal="center" vertical="center"/>
    </xf>
    <xf numFmtId="0" fontId="0" fillId="0" borderId="88" xfId="0" applyBorder="1" applyAlignment="1">
      <alignment vertical="center"/>
    </xf>
    <xf numFmtId="0" fontId="0" fillId="0" borderId="88" xfId="0" applyBorder="1" applyAlignment="1">
      <alignment wrapText="1"/>
    </xf>
    <xf numFmtId="0" fontId="12" fillId="0" borderId="88" xfId="0" applyFont="1" applyBorder="1" applyAlignment="1">
      <alignment vertical="center"/>
    </xf>
    <xf numFmtId="0" fontId="172" fillId="0" borderId="88" xfId="3273" applyFont="1" applyFill="1" applyBorder="1" applyAlignment="1">
      <alignment horizontal="center"/>
    </xf>
    <xf numFmtId="0" fontId="12" fillId="6" borderId="88" xfId="0" applyFont="1" applyFill="1" applyBorder="1" applyAlignment="1">
      <alignment vertical="center"/>
    </xf>
    <xf numFmtId="49" fontId="164" fillId="75" borderId="88" xfId="0" applyNumberFormat="1" applyFont="1" applyFill="1" applyBorder="1" applyAlignment="1">
      <alignment horizontal="center"/>
    </xf>
    <xf numFmtId="0" fontId="164" fillId="75" borderId="88" xfId="0" applyFont="1" applyFill="1" applyBorder="1" applyAlignment="1">
      <alignment horizontal="center"/>
    </xf>
    <xf numFmtId="0" fontId="23" fillId="0" borderId="88" xfId="0" applyFont="1" applyBorder="1" applyAlignment="1">
      <alignment horizontal="center" vertical="center" wrapText="1"/>
    </xf>
    <xf numFmtId="0" fontId="23" fillId="0" borderId="88" xfId="0" applyFont="1" applyBorder="1" applyAlignment="1">
      <alignment vertical="center" wrapText="1"/>
    </xf>
    <xf numFmtId="3" fontId="23" fillId="0" borderId="88" xfId="2892" applyNumberFormat="1" applyFont="1" applyBorder="1" applyAlignment="1">
      <alignment horizontal="right" vertical="center" wrapText="1"/>
    </xf>
    <xf numFmtId="0" fontId="23" fillId="0" borderId="88" xfId="2892" applyNumberFormat="1" applyFont="1" applyBorder="1" applyAlignment="1">
      <alignment horizontal="right" vertical="center" wrapText="1"/>
    </xf>
    <xf numFmtId="0" fontId="23" fillId="6" borderId="88" xfId="0" applyFont="1" applyFill="1" applyBorder="1" applyAlignment="1">
      <alignment horizontal="center" vertical="center" wrapText="1"/>
    </xf>
    <xf numFmtId="0" fontId="12" fillId="6" borderId="88" xfId="0" applyFont="1" applyFill="1" applyBorder="1" applyAlignment="1">
      <alignment vertical="center" wrapText="1"/>
    </xf>
    <xf numFmtId="0" fontId="23" fillId="0" borderId="88" xfId="0" applyFont="1" applyBorder="1" applyAlignment="1">
      <alignment horizontal="right" vertical="center" wrapText="1"/>
    </xf>
    <xf numFmtId="0" fontId="12" fillId="0" borderId="88" xfId="0" applyFont="1" applyBorder="1" applyAlignment="1">
      <alignment vertical="center" wrapText="1"/>
    </xf>
    <xf numFmtId="207" fontId="23" fillId="0" borderId="88" xfId="2892" applyNumberFormat="1" applyFont="1" applyBorder="1" applyAlignment="1">
      <alignment horizontal="right" vertical="center" wrapText="1"/>
    </xf>
    <xf numFmtId="0" fontId="12" fillId="0" borderId="88" xfId="2892" applyNumberFormat="1" applyFont="1" applyBorder="1" applyAlignment="1">
      <alignment horizontal="right" vertical="center" wrapText="1"/>
    </xf>
    <xf numFmtId="0" fontId="12" fillId="0" borderId="88" xfId="0" applyFont="1" applyBorder="1" applyAlignment="1">
      <alignment horizontal="justify" vertical="center" wrapText="1"/>
    </xf>
    <xf numFmtId="3" fontId="12" fillId="0" borderId="88" xfId="2892" applyNumberFormat="1" applyFont="1" applyBorder="1" applyAlignment="1">
      <alignment horizontal="right" vertical="center" wrapText="1"/>
    </xf>
    <xf numFmtId="208" fontId="12" fillId="0" borderId="88" xfId="2892" applyNumberFormat="1" applyFont="1" applyBorder="1" applyAlignment="1">
      <alignment horizontal="right" vertical="center" wrapText="1"/>
    </xf>
    <xf numFmtId="0" fontId="12" fillId="6" borderId="88" xfId="0" applyFont="1" applyFill="1" applyBorder="1" applyAlignment="1">
      <alignment horizontal="center" vertical="center" wrapText="1"/>
    </xf>
    <xf numFmtId="0" fontId="12" fillId="0" borderId="88" xfId="0" applyFont="1" applyBorder="1" applyAlignment="1">
      <alignment horizontal="center" vertical="center" wrapText="1"/>
    </xf>
    <xf numFmtId="208" fontId="0" fillId="0" borderId="88" xfId="0" applyNumberFormat="1" applyBorder="1" applyAlignment="1">
      <alignment horizontal="right"/>
    </xf>
    <xf numFmtId="0" fontId="23" fillId="0" borderId="88" xfId="0" applyFont="1" applyBorder="1" applyAlignment="1">
      <alignment horizontal="justify" vertical="center" wrapText="1"/>
    </xf>
    <xf numFmtId="0" fontId="64" fillId="75" borderId="88" xfId="0" applyFont="1" applyFill="1" applyBorder="1" applyAlignment="1">
      <alignment horizontal="center" vertical="center" wrapText="1"/>
    </xf>
    <xf numFmtId="0" fontId="24" fillId="76" borderId="88" xfId="0" applyFont="1" applyFill="1" applyBorder="1" applyAlignment="1">
      <alignment horizontal="center" vertical="center" wrapText="1"/>
    </xf>
    <xf numFmtId="0" fontId="17" fillId="76" borderId="88" xfId="0" applyFont="1" applyFill="1" applyBorder="1" applyAlignment="1">
      <alignment vertical="center" wrapText="1"/>
    </xf>
    <xf numFmtId="202" fontId="17" fillId="76" borderId="88" xfId="2892" applyNumberFormat="1" applyFont="1" applyFill="1" applyBorder="1" applyAlignment="1">
      <alignment vertical="center" wrapText="1"/>
    </xf>
    <xf numFmtId="0" fontId="12" fillId="0" borderId="88" xfId="0" applyFont="1" applyBorder="1" applyAlignment="1">
      <alignment horizontal="left" vertical="center" wrapText="1" indent="1"/>
    </xf>
    <xf numFmtId="202" fontId="12" fillId="0" borderId="88" xfId="2892" applyNumberFormat="1" applyFont="1" applyBorder="1" applyAlignment="1">
      <alignment horizontal="left" vertical="center" wrapText="1" indent="1"/>
    </xf>
    <xf numFmtId="202" fontId="12" fillId="0" borderId="88" xfId="2892" applyNumberFormat="1" applyFont="1" applyFill="1" applyBorder="1" applyAlignment="1" applyProtection="1">
      <alignment horizontal="center" vertical="center" wrapText="1"/>
      <protection locked="0"/>
    </xf>
    <xf numFmtId="202" fontId="17" fillId="76" borderId="88" xfId="2892" applyNumberFormat="1" applyFont="1" applyFill="1" applyBorder="1" applyAlignment="1" applyProtection="1">
      <alignment horizontal="center" vertical="center" wrapText="1"/>
      <protection locked="0"/>
    </xf>
    <xf numFmtId="0" fontId="160" fillId="0" borderId="88" xfId="0" applyFont="1" applyBorder="1" applyAlignment="1">
      <alignment horizontal="left" vertical="center" wrapText="1" indent="1"/>
    </xf>
    <xf numFmtId="202" fontId="12" fillId="0" borderId="88" xfId="2892" applyNumberFormat="1" applyFont="1" applyBorder="1" applyAlignment="1">
      <alignment vertical="center" wrapText="1"/>
    </xf>
    <xf numFmtId="0" fontId="17" fillId="0" borderId="88" xfId="0" applyFont="1" applyBorder="1" applyAlignment="1">
      <alignment horizontal="center" vertical="center"/>
    </xf>
    <xf numFmtId="0" fontId="12" fillId="0" borderId="88" xfId="0" applyFont="1" applyBorder="1"/>
    <xf numFmtId="0" fontId="17" fillId="0" borderId="88" xfId="0" applyFont="1" applyBorder="1" applyAlignment="1">
      <alignment horizontal="center" vertical="center" wrapText="1"/>
    </xf>
    <xf numFmtId="0" fontId="17" fillId="0" borderId="88" xfId="0" applyFont="1" applyBorder="1" applyAlignment="1">
      <alignment horizontal="justify" vertical="center" wrapText="1"/>
    </xf>
    <xf numFmtId="202" fontId="17" fillId="0" borderId="88" xfId="2892" applyNumberFormat="1" applyFont="1" applyBorder="1" applyAlignment="1">
      <alignment horizontal="left" vertical="center" wrapText="1" indent="1"/>
    </xf>
    <xf numFmtId="0" fontId="17" fillId="0" borderId="88" xfId="0" applyFont="1" applyBorder="1"/>
    <xf numFmtId="0" fontId="17" fillId="0" borderId="88" xfId="0" applyFont="1" applyBorder="1" applyAlignment="1">
      <alignment horizontal="center"/>
    </xf>
    <xf numFmtId="0" fontId="31" fillId="0" borderId="88" xfId="0" applyFont="1" applyBorder="1" applyAlignment="1">
      <alignment horizontal="left" vertical="center"/>
    </xf>
    <xf numFmtId="0" fontId="34" fillId="0" borderId="88" xfId="0" applyFont="1" applyBorder="1" applyAlignment="1">
      <alignment vertical="center"/>
    </xf>
    <xf numFmtId="0" fontId="34" fillId="0" borderId="88" xfId="0" applyFont="1" applyBorder="1" applyAlignment="1">
      <alignment vertical="center" wrapText="1"/>
    </xf>
    <xf numFmtId="0" fontId="17" fillId="0" borderId="88" xfId="0" applyFont="1" applyBorder="1" applyAlignment="1">
      <alignment vertical="center" wrapText="1"/>
    </xf>
    <xf numFmtId="0" fontId="28" fillId="0" borderId="88" xfId="0" applyFont="1" applyBorder="1" applyAlignment="1">
      <alignment horizontal="center" wrapText="1"/>
    </xf>
    <xf numFmtId="206" fontId="12" fillId="0" borderId="88" xfId="2892" applyNumberFormat="1" applyFont="1" applyBorder="1" applyAlignment="1">
      <alignment horizontal="left" vertical="center" wrapText="1" indent="1"/>
    </xf>
    <xf numFmtId="0" fontId="12" fillId="0" borderId="88" xfId="0" applyFont="1" applyBorder="1" applyAlignment="1">
      <alignment horizontal="left" vertical="center" wrapText="1"/>
    </xf>
    <xf numFmtId="0" fontId="12" fillId="6" borderId="88" xfId="0" applyFont="1" applyFill="1" applyBorder="1" applyAlignment="1">
      <alignment horizontal="left" vertical="center" wrapText="1"/>
    </xf>
    <xf numFmtId="0" fontId="17" fillId="0" borderId="88" xfId="0" applyFont="1" applyBorder="1" applyAlignment="1">
      <alignment horizontal="left" vertical="center" wrapText="1"/>
    </xf>
    <xf numFmtId="206" fontId="17" fillId="0" borderId="88" xfId="2892" applyNumberFormat="1" applyFont="1" applyBorder="1" applyAlignment="1">
      <alignment horizontal="left" vertical="center" wrapText="1" indent="1"/>
    </xf>
    <xf numFmtId="206" fontId="12" fillId="0" borderId="88" xfId="2892" applyNumberFormat="1" applyFont="1" applyBorder="1" applyAlignment="1">
      <alignment horizontal="justify" vertical="center" wrapText="1"/>
    </xf>
    <xf numFmtId="202" fontId="0" fillId="6" borderId="88" xfId="2892" applyNumberFormat="1" applyFont="1" applyFill="1" applyBorder="1" applyAlignment="1">
      <alignment horizontal="right" vertical="center"/>
    </xf>
    <xf numFmtId="0" fontId="0" fillId="6" borderId="88" xfId="0" applyFill="1" applyBorder="1" applyAlignment="1">
      <alignment horizontal="right" vertical="center"/>
    </xf>
    <xf numFmtId="0" fontId="11" fillId="76" borderId="88" xfId="0" applyFont="1" applyFill="1" applyBorder="1"/>
    <xf numFmtId="186" fontId="11" fillId="77" borderId="88" xfId="0" applyNumberFormat="1" applyFont="1" applyFill="1" applyBorder="1" applyAlignment="1">
      <alignment vertical="center"/>
    </xf>
    <xf numFmtId="202" fontId="0" fillId="6" borderId="88" xfId="2892" applyNumberFormat="1" applyFont="1" applyFill="1" applyBorder="1" applyAlignment="1">
      <alignment vertical="center"/>
    </xf>
    <xf numFmtId="202" fontId="11" fillId="77" borderId="88" xfId="2892" applyNumberFormat="1" applyFont="1" applyFill="1" applyBorder="1" applyAlignment="1">
      <alignment vertical="center"/>
    </xf>
    <xf numFmtId="0" fontId="0" fillId="6" borderId="88" xfId="0" applyFill="1" applyBorder="1" applyAlignment="1">
      <alignment horizontal="left" indent="1"/>
    </xf>
    <xf numFmtId="202" fontId="0" fillId="6" borderId="88" xfId="2892" applyNumberFormat="1" applyFont="1" applyFill="1" applyBorder="1"/>
    <xf numFmtId="0" fontId="0" fillId="6" borderId="88" xfId="0" applyFill="1" applyBorder="1" applyAlignment="1">
      <alignment horizontal="left"/>
    </xf>
    <xf numFmtId="0" fontId="17" fillId="76" borderId="88" xfId="3" applyFont="1" applyFill="1" applyBorder="1" applyAlignment="1">
      <alignment horizontal="left" vertical="center" wrapText="1"/>
    </xf>
    <xf numFmtId="0" fontId="0" fillId="76" borderId="88" xfId="0" applyFill="1" applyBorder="1" applyAlignment="1">
      <alignment wrapText="1"/>
    </xf>
    <xf numFmtId="0" fontId="12" fillId="2" borderId="88" xfId="3" applyFont="1" applyFill="1" applyBorder="1" applyAlignment="1">
      <alignment horizontal="left" vertical="center" wrapText="1"/>
    </xf>
    <xf numFmtId="208" fontId="12" fillId="0" borderId="88" xfId="2893" applyNumberFormat="1" applyFont="1" applyFill="1" applyBorder="1" applyAlignment="1" applyProtection="1">
      <alignment horizontal="center" vertical="center" wrapText="1"/>
      <protection locked="0"/>
    </xf>
    <xf numFmtId="208" fontId="17" fillId="76" borderId="88" xfId="2893" applyNumberFormat="1" applyFont="1" applyFill="1" applyBorder="1" applyAlignment="1" applyProtection="1">
      <alignment horizontal="center" vertical="center" wrapText="1"/>
      <protection locked="0"/>
    </xf>
    <xf numFmtId="0" fontId="0" fillId="0" borderId="88" xfId="0" quotePrefix="1" applyBorder="1" applyAlignment="1">
      <alignment horizontal="center" vertical="center"/>
    </xf>
    <xf numFmtId="0" fontId="12" fillId="0" borderId="88" xfId="3" applyFont="1" applyBorder="1" applyAlignment="1">
      <alignment horizontal="left" vertical="center" wrapText="1" indent="1"/>
    </xf>
    <xf numFmtId="206" fontId="12" fillId="0" borderId="88" xfId="2892" applyNumberFormat="1" applyFont="1" applyFill="1" applyBorder="1" applyAlignment="1" applyProtection="1">
      <alignment horizontal="center" vertical="center" wrapText="1"/>
      <protection locked="0"/>
    </xf>
    <xf numFmtId="204" fontId="0" fillId="6" borderId="88" xfId="2892" applyNumberFormat="1" applyFont="1" applyFill="1" applyBorder="1" applyAlignment="1">
      <alignment horizontal="center" vertical="center"/>
    </xf>
    <xf numFmtId="202" fontId="0" fillId="6" borderId="88" xfId="2892" applyNumberFormat="1" applyFont="1" applyFill="1" applyBorder="1" applyAlignment="1">
      <alignment horizontal="center" vertical="center"/>
    </xf>
    <xf numFmtId="49" fontId="0" fillId="6" borderId="88" xfId="0" applyNumberFormat="1" applyFill="1" applyBorder="1" applyAlignment="1">
      <alignment wrapText="1"/>
    </xf>
    <xf numFmtId="0" fontId="64" fillId="75" borderId="88" xfId="0" applyFont="1" applyFill="1" applyBorder="1" applyAlignment="1">
      <alignment horizontal="center" vertical="center"/>
    </xf>
    <xf numFmtId="0" fontId="23" fillId="5" borderId="88" xfId="10" applyFont="1" applyFill="1" applyBorder="1" applyAlignment="1">
      <alignment horizontal="center" vertical="center" wrapText="1"/>
    </xf>
    <xf numFmtId="202" fontId="12" fillId="6" borderId="88" xfId="2892" applyNumberFormat="1" applyFont="1" applyFill="1" applyBorder="1" applyAlignment="1">
      <alignment horizontal="right" vertical="center" wrapText="1"/>
    </xf>
    <xf numFmtId="0" fontId="167" fillId="76" borderId="88" xfId="80" applyFont="1" applyFill="1" applyBorder="1" applyAlignment="1">
      <alignment horizontal="center" vertical="center" wrapText="1"/>
    </xf>
    <xf numFmtId="0" fontId="167" fillId="76" borderId="88" xfId="80" applyFont="1" applyFill="1" applyBorder="1" applyAlignment="1">
      <alignment vertical="center" wrapText="1"/>
    </xf>
    <xf numFmtId="49" fontId="64" fillId="75" borderId="88" xfId="0" applyNumberFormat="1" applyFont="1" applyFill="1" applyBorder="1" applyAlignment="1">
      <alignment horizontal="center" vertical="center"/>
    </xf>
    <xf numFmtId="0" fontId="12" fillId="0" borderId="88" xfId="10" applyFont="1" applyBorder="1" applyAlignment="1">
      <alignment horizontal="center" vertical="center"/>
    </xf>
    <xf numFmtId="0" fontId="12" fillId="0" borderId="88" xfId="10" applyFont="1" applyBorder="1" applyAlignment="1">
      <alignment vertical="center" wrapText="1"/>
    </xf>
    <xf numFmtId="202" fontId="12" fillId="0" borderId="88" xfId="2892" applyNumberFormat="1" applyFont="1" applyBorder="1" applyAlignment="1"/>
    <xf numFmtId="0" fontId="12" fillId="5" borderId="88" xfId="10" applyFont="1" applyFill="1" applyBorder="1" applyAlignment="1">
      <alignment horizontal="center" vertical="center" wrapText="1"/>
    </xf>
    <xf numFmtId="0" fontId="12" fillId="5" borderId="88" xfId="10" applyFont="1" applyFill="1" applyBorder="1" applyAlignment="1">
      <alignment vertical="center" wrapText="1"/>
    </xf>
    <xf numFmtId="202" fontId="12" fillId="0" borderId="88" xfId="2892" applyNumberFormat="1" applyFont="1" applyBorder="1" applyAlignment="1">
      <alignment wrapText="1"/>
    </xf>
    <xf numFmtId="0" fontId="17" fillId="0" borderId="88" xfId="10" applyFont="1" applyBorder="1" applyAlignment="1">
      <alignment horizontal="center" vertical="center"/>
    </xf>
    <xf numFmtId="0" fontId="17" fillId="0" borderId="88" xfId="10" applyFont="1" applyBorder="1" applyAlignment="1">
      <alignment horizontal="justify" vertical="top"/>
    </xf>
    <xf numFmtId="202" fontId="17" fillId="0" borderId="88" xfId="2892" applyNumberFormat="1" applyFont="1" applyBorder="1" applyAlignment="1"/>
    <xf numFmtId="0" fontId="12" fillId="0" borderId="88" xfId="10" applyFont="1" applyBorder="1" applyAlignment="1">
      <alignment horizontal="center" vertical="center" wrapText="1"/>
    </xf>
    <xf numFmtId="0" fontId="12" fillId="0" borderId="88" xfId="10" applyFont="1" applyBorder="1" applyAlignment="1">
      <alignment horizontal="justify" vertical="top"/>
    </xf>
    <xf numFmtId="0" fontId="12" fillId="0" borderId="88" xfId="10" quotePrefix="1" applyFont="1" applyBorder="1" applyAlignment="1">
      <alignment vertical="center" wrapText="1"/>
    </xf>
    <xf numFmtId="0" fontId="12" fillId="0" borderId="88" xfId="10" applyFont="1" applyBorder="1" applyAlignment="1">
      <alignment horizontal="left" vertical="center" wrapText="1" indent="1"/>
    </xf>
    <xf numFmtId="0" fontId="17" fillId="6" borderId="88" xfId="10" applyFont="1" applyFill="1" applyBorder="1" applyAlignment="1">
      <alignment horizontal="center" vertical="center"/>
    </xf>
    <xf numFmtId="0" fontId="17" fillId="6" borderId="88" xfId="10" applyFont="1" applyFill="1" applyBorder="1" applyAlignment="1">
      <alignment horizontal="justify" vertical="center"/>
    </xf>
    <xf numFmtId="202" fontId="17" fillId="6" borderId="88" xfId="2892" applyNumberFormat="1" applyFont="1" applyFill="1" applyBorder="1" applyAlignment="1">
      <alignment wrapText="1"/>
    </xf>
    <xf numFmtId="0" fontId="17" fillId="6" borderId="88" xfId="10" applyFont="1" applyFill="1" applyBorder="1" applyAlignment="1">
      <alignment horizontal="justify" vertical="top"/>
    </xf>
    <xf numFmtId="202" fontId="0" fillId="0" borderId="88" xfId="2892" applyNumberFormat="1" applyFont="1" applyBorder="1" applyAlignment="1">
      <alignment wrapText="1"/>
    </xf>
    <xf numFmtId="0" fontId="12" fillId="0" borderId="88" xfId="10" applyFont="1" applyBorder="1" applyAlignment="1">
      <alignment horizontal="justify" vertical="center"/>
    </xf>
    <xf numFmtId="0" fontId="12" fillId="0" borderId="88" xfId="10" applyFont="1" applyBorder="1" applyAlignment="1">
      <alignment horizontal="justify" vertical="top" wrapText="1"/>
    </xf>
    <xf numFmtId="0" fontId="12" fillId="0" borderId="88" xfId="0" applyFont="1" applyBorder="1" applyAlignment="1">
      <alignment horizontal="justify" vertical="top"/>
    </xf>
    <xf numFmtId="0" fontId="17" fillId="0" borderId="88" xfId="10" applyFont="1" applyBorder="1"/>
    <xf numFmtId="202" fontId="17" fillId="0" borderId="88" xfId="2892" applyNumberFormat="1" applyFont="1" applyBorder="1" applyAlignment="1">
      <alignment wrapText="1"/>
    </xf>
    <xf numFmtId="0" fontId="12" fillId="0" borderId="88" xfId="10" applyFont="1" applyBorder="1"/>
    <xf numFmtId="207" fontId="12" fillId="0" borderId="88" xfId="2893" applyNumberFormat="1" applyFont="1" applyBorder="1" applyAlignment="1">
      <alignment wrapText="1"/>
    </xf>
    <xf numFmtId="202" fontId="11" fillId="76" borderId="88" xfId="2892" applyNumberFormat="1" applyFont="1" applyFill="1" applyBorder="1" applyAlignment="1">
      <alignment vertical="center" wrapText="1"/>
    </xf>
    <xf numFmtId="0" fontId="23" fillId="5" borderId="88" xfId="10" applyFont="1" applyFill="1" applyBorder="1" applyAlignment="1">
      <alignment vertical="center" wrapText="1"/>
    </xf>
    <xf numFmtId="0" fontId="23" fillId="5" borderId="88" xfId="10" applyFont="1" applyFill="1" applyBorder="1" applyAlignment="1">
      <alignment horizontal="left" vertical="center" wrapText="1" indent="1"/>
    </xf>
    <xf numFmtId="0" fontId="12" fillId="5" borderId="88" xfId="10" applyFont="1" applyFill="1" applyBorder="1" applyAlignment="1">
      <alignment horizontal="left" vertical="center" wrapText="1" indent="1"/>
    </xf>
    <xf numFmtId="0" fontId="23" fillId="5" borderId="88" xfId="0" applyFont="1" applyFill="1" applyBorder="1" applyAlignment="1">
      <alignment vertical="center" wrapText="1"/>
    </xf>
    <xf numFmtId="49" fontId="0" fillId="0" borderId="88" xfId="0" applyNumberFormat="1" applyBorder="1" applyAlignment="1">
      <alignment horizontal="center" vertical="center" wrapText="1"/>
    </xf>
    <xf numFmtId="49" fontId="12" fillId="0" borderId="88" xfId="0" applyNumberFormat="1" applyFont="1" applyBorder="1" applyAlignment="1">
      <alignment horizontal="center" vertical="center" wrapText="1"/>
    </xf>
    <xf numFmtId="0" fontId="12" fillId="5" borderId="88" xfId="0" applyFont="1" applyFill="1" applyBorder="1" applyAlignment="1">
      <alignment horizontal="center" vertical="center" wrapText="1"/>
    </xf>
    <xf numFmtId="0" fontId="12" fillId="5" borderId="88" xfId="0" applyFont="1" applyFill="1" applyBorder="1" applyAlignment="1">
      <alignment vertical="center" wrapText="1"/>
    </xf>
    <xf numFmtId="186" fontId="0" fillId="0" borderId="88" xfId="0" applyNumberFormat="1" applyBorder="1" applyAlignment="1">
      <alignment horizontal="center" vertical="center"/>
    </xf>
    <xf numFmtId="0" fontId="17" fillId="6" borderId="88" xfId="0" applyFont="1" applyFill="1" applyBorder="1" applyAlignment="1">
      <alignment horizontal="center" vertical="center" wrapText="1"/>
    </xf>
    <xf numFmtId="0" fontId="17" fillId="0" borderId="88" xfId="0" applyFont="1" applyBorder="1" applyAlignment="1">
      <alignment vertical="center"/>
    </xf>
    <xf numFmtId="0" fontId="0" fillId="6" borderId="88" xfId="0" applyFill="1" applyBorder="1" applyAlignment="1">
      <alignment horizontal="center" vertical="center" wrapText="1"/>
    </xf>
    <xf numFmtId="0" fontId="12" fillId="6" borderId="88" xfId="0" applyFont="1" applyFill="1" applyBorder="1" applyAlignment="1">
      <alignment horizontal="center" vertical="center"/>
    </xf>
    <xf numFmtId="0" fontId="12" fillId="6" borderId="88" xfId="0" applyFont="1" applyFill="1" applyBorder="1" applyAlignment="1">
      <alignment horizontal="left" vertical="top" wrapText="1"/>
    </xf>
    <xf numFmtId="203" fontId="11" fillId="76" borderId="88" xfId="0" applyNumberFormat="1" applyFont="1" applyFill="1" applyBorder="1" applyAlignment="1">
      <alignment horizontal="right" vertical="center" wrapText="1"/>
    </xf>
    <xf numFmtId="203" fontId="11" fillId="76" borderId="88" xfId="0" applyNumberFormat="1" applyFont="1" applyFill="1" applyBorder="1" applyAlignment="1">
      <alignment horizontal="right" vertical="center"/>
    </xf>
    <xf numFmtId="203" fontId="0" fillId="0" borderId="88" xfId="0" applyNumberFormat="1" applyBorder="1" applyAlignment="1">
      <alignment horizontal="center" vertical="center" wrapText="1"/>
    </xf>
    <xf numFmtId="186" fontId="0" fillId="71" borderId="88" xfId="0" applyNumberFormat="1" applyFill="1" applyBorder="1" applyAlignment="1">
      <alignment horizontal="center"/>
    </xf>
    <xf numFmtId="0" fontId="17" fillId="76" borderId="88" xfId="0" applyFont="1" applyFill="1" applyBorder="1" applyAlignment="1">
      <alignment vertical="center"/>
    </xf>
    <xf numFmtId="203" fontId="11" fillId="76" borderId="88" xfId="0" applyNumberFormat="1" applyFont="1" applyFill="1" applyBorder="1" applyAlignment="1">
      <alignment horizontal="center" vertical="center" wrapText="1"/>
    </xf>
    <xf numFmtId="0" fontId="12" fillId="0" borderId="88" xfId="0" applyFont="1" applyBorder="1" applyAlignment="1">
      <alignment horizontal="left" vertical="center" wrapText="1" indent="2"/>
    </xf>
    <xf numFmtId="203" fontId="0" fillId="77" borderId="88" xfId="0" applyNumberFormat="1" applyFill="1" applyBorder="1"/>
    <xf numFmtId="0" fontId="17" fillId="76" borderId="88" xfId="0" applyFont="1" applyFill="1" applyBorder="1" applyAlignment="1">
      <alignment horizontal="right" vertical="center"/>
    </xf>
    <xf numFmtId="203" fontId="0" fillId="76" borderId="88" xfId="0" applyNumberFormat="1" applyFill="1" applyBorder="1" applyAlignment="1">
      <alignment horizontal="center" vertical="center" wrapText="1"/>
    </xf>
    <xf numFmtId="0" fontId="12" fillId="0" borderId="88" xfId="0" applyFont="1" applyBorder="1" applyAlignment="1">
      <alignment horizontal="left" vertical="center" wrapText="1" indent="4"/>
    </xf>
    <xf numFmtId="186" fontId="0" fillId="77" borderId="88" xfId="0" applyNumberFormat="1" applyFill="1" applyBorder="1" applyAlignment="1">
      <alignment horizontal="center"/>
    </xf>
    <xf numFmtId="203" fontId="11" fillId="76" borderId="88" xfId="0" applyNumberFormat="1" applyFont="1" applyFill="1" applyBorder="1" applyAlignment="1">
      <alignment vertical="center" wrapText="1"/>
    </xf>
    <xf numFmtId="203" fontId="0" fillId="6" borderId="88" xfId="0" applyNumberFormat="1" applyFill="1" applyBorder="1" applyAlignment="1">
      <alignment horizontal="center" vertical="center" wrapText="1"/>
    </xf>
    <xf numFmtId="203" fontId="0" fillId="0" borderId="88" xfId="0" applyNumberFormat="1" applyBorder="1" applyAlignment="1">
      <alignment vertical="center" wrapText="1"/>
    </xf>
    <xf numFmtId="203" fontId="0" fillId="77" borderId="88" xfId="0" applyNumberFormat="1" applyFill="1" applyBorder="1" applyAlignment="1">
      <alignment horizontal="center"/>
    </xf>
    <xf numFmtId="49" fontId="64" fillId="75" borderId="88" xfId="0" applyNumberFormat="1" applyFont="1" applyFill="1" applyBorder="1" applyAlignment="1">
      <alignment horizontal="center" vertical="center" wrapText="1"/>
    </xf>
    <xf numFmtId="202" fontId="24" fillId="76" borderId="88" xfId="2892" applyNumberFormat="1" applyFont="1" applyFill="1" applyBorder="1" applyAlignment="1">
      <alignment vertical="center" wrapText="1"/>
    </xf>
    <xf numFmtId="202" fontId="12" fillId="76" borderId="88" xfId="2892" applyNumberFormat="1" applyFont="1" applyFill="1" applyBorder="1" applyAlignment="1">
      <alignment horizontal="left" vertical="center" wrapText="1" indent="1"/>
    </xf>
    <xf numFmtId="49" fontId="17" fillId="7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left" vertical="center" wrapText="1" indent="1"/>
    </xf>
    <xf numFmtId="49" fontId="27" fillId="6" borderId="88" xfId="0" applyNumberFormat="1" applyFont="1" applyFill="1" applyBorder="1" applyAlignment="1">
      <alignment horizontal="center" vertical="center" wrapText="1"/>
    </xf>
    <xf numFmtId="49" fontId="12" fillId="6" borderId="88" xfId="0" applyNumberFormat="1" applyFont="1" applyFill="1" applyBorder="1" applyAlignment="1">
      <alignment horizontal="left" vertical="center" wrapText="1" indent="3"/>
    </xf>
    <xf numFmtId="202" fontId="12" fillId="6" borderId="88" xfId="2892" applyNumberFormat="1" applyFont="1" applyFill="1" applyBorder="1" applyAlignment="1">
      <alignment vertical="center" wrapText="1"/>
    </xf>
    <xf numFmtId="202" fontId="12" fillId="71" borderId="88" xfId="2892" applyNumberFormat="1" applyFont="1" applyFill="1" applyBorder="1" applyAlignment="1">
      <alignment horizontal="right" vertical="center"/>
    </xf>
    <xf numFmtId="0" fontId="179" fillId="75" borderId="88" xfId="80" applyFont="1" applyFill="1" applyBorder="1" applyAlignment="1">
      <alignment horizontal="center" vertical="center" wrapText="1"/>
    </xf>
    <xf numFmtId="0" fontId="12" fillId="6" borderId="88" xfId="0" applyFont="1" applyFill="1" applyBorder="1" applyAlignment="1">
      <alignment wrapText="1"/>
    </xf>
    <xf numFmtId="186" fontId="0" fillId="6" borderId="88" xfId="0" applyNumberFormat="1" applyFill="1" applyBorder="1" applyAlignment="1">
      <alignment vertical="center"/>
    </xf>
    <xf numFmtId="202" fontId="17" fillId="6" borderId="88" xfId="2892" applyNumberFormat="1" applyFont="1" applyFill="1" applyBorder="1" applyAlignment="1">
      <alignment vertical="center" wrapText="1"/>
    </xf>
    <xf numFmtId="0" fontId="180" fillId="76" borderId="88" xfId="80" applyFont="1" applyFill="1" applyBorder="1" applyAlignment="1">
      <alignment horizontal="center" vertical="center"/>
    </xf>
    <xf numFmtId="0" fontId="180" fillId="76" borderId="88" xfId="80" applyFont="1" applyFill="1" applyBorder="1" applyAlignment="1">
      <alignment wrapText="1"/>
    </xf>
    <xf numFmtId="186" fontId="0" fillId="76" borderId="88" xfId="0" applyNumberFormat="1" applyFill="1" applyBorder="1" applyAlignment="1">
      <alignment vertical="center"/>
    </xf>
    <xf numFmtId="0" fontId="64" fillId="75" borderId="88" xfId="82" applyFont="1" applyFill="1" applyBorder="1" applyAlignment="1">
      <alignment horizontal="center" vertical="center" wrapText="1"/>
    </xf>
    <xf numFmtId="49" fontId="24" fillId="72" borderId="88" xfId="0" applyNumberFormat="1" applyFont="1" applyFill="1" applyBorder="1" applyAlignment="1">
      <alignment horizontal="center" vertical="center" wrapText="1"/>
    </xf>
    <xf numFmtId="0" fontId="24" fillId="76" borderId="88" xfId="0" applyFont="1" applyFill="1" applyBorder="1" applyAlignment="1">
      <alignment vertical="center" wrapText="1"/>
    </xf>
    <xf numFmtId="202" fontId="24" fillId="76" borderId="88" xfId="2892" applyNumberFormat="1" applyFont="1" applyFill="1" applyBorder="1" applyAlignment="1">
      <alignment horizontal="left" vertical="center" wrapText="1"/>
    </xf>
    <xf numFmtId="49" fontId="23" fillId="0" borderId="88" xfId="0" applyNumberFormat="1" applyFont="1" applyBorder="1" applyAlignment="1">
      <alignment horizontal="center" vertical="center" wrapText="1"/>
    </xf>
    <xf numFmtId="202" fontId="23" fillId="0" borderId="88" xfId="2892" applyNumberFormat="1" applyFont="1" applyBorder="1" applyAlignment="1">
      <alignment horizontal="left" vertical="center" wrapText="1"/>
    </xf>
    <xf numFmtId="0" fontId="23" fillId="0" borderId="88" xfId="0" applyFont="1" applyBorder="1" applyAlignment="1">
      <alignment horizontal="left" vertical="center" wrapText="1" indent="1"/>
    </xf>
    <xf numFmtId="49" fontId="24" fillId="76" borderId="88" xfId="0" applyNumberFormat="1" applyFont="1" applyFill="1" applyBorder="1" applyAlignment="1">
      <alignment horizontal="center" vertical="center" wrapText="1"/>
    </xf>
    <xf numFmtId="49" fontId="17" fillId="76" borderId="88" xfId="0" applyNumberFormat="1" applyFont="1" applyFill="1" applyBorder="1" applyAlignment="1">
      <alignment vertical="center"/>
    </xf>
    <xf numFmtId="202" fontId="12" fillId="77" borderId="88" xfId="2892" applyNumberFormat="1" applyFont="1" applyFill="1" applyBorder="1" applyAlignment="1">
      <alignment horizontal="right" vertical="center"/>
    </xf>
    <xf numFmtId="49" fontId="12" fillId="0" borderId="88" xfId="0" applyNumberFormat="1" applyFont="1" applyBorder="1" applyAlignment="1">
      <alignment vertical="center"/>
    </xf>
    <xf numFmtId="49" fontId="12" fillId="0" borderId="88" xfId="0" applyNumberFormat="1" applyFont="1" applyBorder="1" applyAlignment="1">
      <alignment horizontal="left" vertical="center" indent="1"/>
    </xf>
    <xf numFmtId="202" fontId="12" fillId="76" borderId="88" xfId="2892" applyNumberFormat="1" applyFont="1" applyFill="1" applyBorder="1" applyAlignment="1">
      <alignment vertical="center" wrapText="1"/>
    </xf>
    <xf numFmtId="0" fontId="24" fillId="76" borderId="88" xfId="0" applyFont="1" applyFill="1" applyBorder="1" applyAlignment="1">
      <alignment horizontal="center" vertical="center"/>
    </xf>
    <xf numFmtId="49" fontId="186" fillId="0" borderId="88" xfId="0" applyNumberFormat="1" applyFont="1" applyBorder="1" applyAlignment="1">
      <alignment horizontal="center" vertical="center" wrapText="1"/>
    </xf>
    <xf numFmtId="0" fontId="185" fillId="0" borderId="88" xfId="0" applyFont="1" applyBorder="1" applyAlignment="1">
      <alignment vertical="center" wrapText="1"/>
    </xf>
    <xf numFmtId="1" fontId="12" fillId="0" borderId="88" xfId="0" applyNumberFormat="1" applyFont="1" applyBorder="1" applyAlignment="1">
      <alignment vertical="center"/>
    </xf>
    <xf numFmtId="0" fontId="170" fillId="75" borderId="88" xfId="80" applyFont="1" applyFill="1" applyBorder="1" applyAlignment="1">
      <alignment horizontal="center" vertical="center" wrapText="1"/>
    </xf>
    <xf numFmtId="0" fontId="12" fillId="6" borderId="88" xfId="0" quotePrefix="1" applyFont="1" applyFill="1" applyBorder="1" applyAlignment="1">
      <alignment horizontal="center" vertical="center"/>
    </xf>
    <xf numFmtId="202" fontId="12" fillId="73" borderId="88" xfId="2892" applyNumberFormat="1" applyFont="1" applyFill="1" applyBorder="1" applyAlignment="1">
      <alignment horizontal="center" vertical="center" wrapText="1"/>
    </xf>
    <xf numFmtId="186" fontId="0" fillId="78" borderId="88" xfId="0" applyNumberFormat="1" applyFill="1" applyBorder="1" applyAlignment="1">
      <alignment horizontal="center"/>
    </xf>
    <xf numFmtId="1" fontId="12" fillId="6" borderId="88" xfId="0" applyNumberFormat="1" applyFont="1" applyFill="1" applyBorder="1" applyAlignment="1">
      <alignment vertical="center" wrapText="1"/>
    </xf>
    <xf numFmtId="49" fontId="24" fillId="76" borderId="88" xfId="0" applyNumberFormat="1" applyFont="1" applyFill="1" applyBorder="1" applyAlignment="1">
      <alignment horizontal="left" vertical="center" wrapText="1"/>
    </xf>
    <xf numFmtId="0" fontId="0" fillId="6" borderId="88" xfId="0" applyFill="1" applyBorder="1" applyAlignment="1">
      <alignment vertical="center" wrapText="1"/>
    </xf>
    <xf numFmtId="206" fontId="12" fillId="73" borderId="88" xfId="2892" applyNumberFormat="1" applyFont="1" applyFill="1" applyBorder="1" applyAlignment="1">
      <alignment horizontal="center" vertical="center" wrapText="1"/>
    </xf>
    <xf numFmtId="0" fontId="11" fillId="76" borderId="88" xfId="0" applyFont="1" applyFill="1" applyBorder="1" applyAlignment="1">
      <alignment horizontal="center" vertical="center" wrapText="1"/>
    </xf>
    <xf numFmtId="0" fontId="11" fillId="76" borderId="88" xfId="0" applyFont="1" applyFill="1" applyBorder="1" applyAlignment="1">
      <alignment vertical="center" wrapText="1"/>
    </xf>
    <xf numFmtId="9" fontId="170" fillId="75" borderId="88" xfId="82" applyNumberFormat="1" applyFont="1" applyFill="1" applyBorder="1" applyAlignment="1">
      <alignment horizontal="center" vertical="center" wrapText="1"/>
    </xf>
    <xf numFmtId="202" fontId="19" fillId="5" borderId="88" xfId="2892" applyNumberFormat="1" applyFont="1" applyFill="1" applyBorder="1" applyAlignment="1">
      <alignment vertical="center" wrapText="1"/>
    </xf>
    <xf numFmtId="0" fontId="0" fillId="0" borderId="88" xfId="0" applyBorder="1" applyAlignment="1">
      <alignment vertical="center" wrapText="1"/>
    </xf>
    <xf numFmtId="0" fontId="17" fillId="76" borderId="88" xfId="0" applyFont="1" applyFill="1" applyBorder="1" applyAlignment="1">
      <alignment horizontal="center" vertical="center" wrapText="1"/>
    </xf>
    <xf numFmtId="0" fontId="44" fillId="0" borderId="88" xfId="0" applyFont="1" applyBorder="1" applyAlignment="1">
      <alignment horizontal="center" vertical="center" wrapText="1"/>
    </xf>
    <xf numFmtId="0" fontId="172" fillId="0" borderId="88" xfId="0" applyFont="1" applyBorder="1" applyAlignment="1">
      <alignment vertical="center" wrapText="1"/>
    </xf>
    <xf numFmtId="0" fontId="44" fillId="76" borderId="88" xfId="0" applyFont="1" applyFill="1" applyBorder="1" applyAlignment="1">
      <alignment horizontal="center" vertical="center" wrapText="1"/>
    </xf>
    <xf numFmtId="9" fontId="64" fillId="75" borderId="88" xfId="0" applyNumberFormat="1" applyFont="1" applyFill="1" applyBorder="1" applyAlignment="1">
      <alignment horizontal="center" vertical="center" wrapText="1"/>
    </xf>
    <xf numFmtId="0" fontId="0" fillId="0" borderId="88" xfId="0" applyBorder="1" applyAlignment="1">
      <alignment horizontal="center" vertical="center" wrapText="1"/>
    </xf>
    <xf numFmtId="0" fontId="12" fillId="0" borderId="88" xfId="0" applyFont="1" applyBorder="1" applyAlignment="1">
      <alignment horizontal="center" vertical="center"/>
    </xf>
    <xf numFmtId="0" fontId="11" fillId="76" borderId="88" xfId="0" applyFont="1" applyFill="1" applyBorder="1" applyAlignment="1">
      <alignment horizontal="center" vertical="center"/>
    </xf>
    <xf numFmtId="0" fontId="0" fillId="0" borderId="88" xfId="0" applyBorder="1" applyAlignment="1">
      <alignment horizontal="center" wrapText="1"/>
    </xf>
    <xf numFmtId="202" fontId="24" fillId="76" borderId="88" xfId="0" applyNumberFormat="1" applyFont="1" applyFill="1" applyBorder="1" applyAlignment="1">
      <alignment horizontal="left" vertical="center" wrapText="1"/>
    </xf>
    <xf numFmtId="49" fontId="64" fillId="75" borderId="88" xfId="9" applyNumberFormat="1" applyFont="1" applyFill="1" applyBorder="1" applyAlignment="1">
      <alignment horizontal="center" vertical="center" wrapText="1"/>
    </xf>
    <xf numFmtId="15" fontId="64" fillId="75" borderId="88" xfId="9" quotePrefix="1" applyNumberFormat="1" applyFont="1" applyFill="1" applyBorder="1" applyAlignment="1">
      <alignment horizontal="center" vertical="center" wrapText="1"/>
    </xf>
    <xf numFmtId="0" fontId="12" fillId="6" borderId="88" xfId="9" applyFont="1" applyFill="1" applyBorder="1" applyAlignment="1">
      <alignment horizontal="center" vertical="center" wrapText="1"/>
    </xf>
    <xf numFmtId="0" fontId="12" fillId="6" borderId="88" xfId="9" applyFont="1" applyFill="1" applyBorder="1" applyAlignment="1">
      <alignment horizontal="left" vertical="center" wrapText="1"/>
    </xf>
    <xf numFmtId="0" fontId="12" fillId="6" borderId="88" xfId="9" applyFont="1" applyFill="1" applyBorder="1" applyAlignment="1">
      <alignment horizontal="right" vertical="center" wrapText="1"/>
    </xf>
    <xf numFmtId="0" fontId="12" fillId="6" borderId="88" xfId="9" applyFont="1" applyFill="1" applyBorder="1" applyAlignment="1">
      <alignment vertical="center" wrapText="1"/>
    </xf>
    <xf numFmtId="1" fontId="12" fillId="6" borderId="88" xfId="9" applyNumberFormat="1" applyFont="1" applyFill="1" applyBorder="1" applyAlignment="1">
      <alignment horizontal="right" vertical="center" wrapText="1"/>
    </xf>
    <xf numFmtId="0" fontId="12" fillId="6" borderId="88" xfId="9" quotePrefix="1" applyFont="1" applyFill="1" applyBorder="1" applyAlignment="1">
      <alignment horizontal="center" vertical="center" wrapText="1"/>
    </xf>
    <xf numFmtId="0" fontId="12" fillId="76" borderId="88" xfId="0" applyFont="1" applyFill="1" applyBorder="1" applyAlignment="1">
      <alignment horizontal="center" vertical="center"/>
    </xf>
    <xf numFmtId="0" fontId="12" fillId="76" borderId="88" xfId="0" applyFont="1" applyFill="1" applyBorder="1" applyAlignment="1">
      <alignment horizontal="justify" vertical="center" wrapText="1"/>
    </xf>
    <xf numFmtId="0" fontId="12" fillId="0" borderId="88" xfId="0" applyFont="1" applyBorder="1" applyAlignment="1">
      <alignment horizontal="left" vertical="top" wrapText="1"/>
    </xf>
    <xf numFmtId="0" fontId="37" fillId="76" borderId="88" xfId="0" applyFont="1" applyFill="1" applyBorder="1" applyAlignment="1">
      <alignment horizontal="justify" vertical="center" wrapText="1"/>
    </xf>
    <xf numFmtId="0" fontId="17" fillId="76" borderId="88" xfId="0" applyFont="1" applyFill="1" applyBorder="1" applyAlignment="1">
      <alignment horizontal="center" vertical="center"/>
    </xf>
    <xf numFmtId="0" fontId="12" fillId="6" borderId="88" xfId="0" applyFont="1" applyFill="1" applyBorder="1" applyAlignment="1">
      <alignment horizontal="left" vertical="center" wrapText="1" indent="3"/>
    </xf>
    <xf numFmtId="0" fontId="0" fillId="76" borderId="88" xfId="0" applyFill="1" applyBorder="1" applyAlignment="1">
      <alignment horizontal="center" vertical="center" wrapText="1"/>
    </xf>
    <xf numFmtId="0" fontId="37" fillId="6" borderId="88" xfId="0" applyFont="1" applyFill="1" applyBorder="1" applyAlignment="1">
      <alignment horizontal="center" vertical="center"/>
    </xf>
    <xf numFmtId="0" fontId="37" fillId="6" borderId="88" xfId="0" applyFont="1" applyFill="1" applyBorder="1" applyAlignment="1">
      <alignment horizontal="justify" vertical="center" wrapText="1"/>
    </xf>
    <xf numFmtId="0" fontId="22" fillId="6" borderId="88" xfId="0" applyFont="1" applyFill="1" applyBorder="1" applyAlignment="1">
      <alignment horizontal="left" vertical="center" wrapText="1" indent="3"/>
    </xf>
    <xf numFmtId="0" fontId="22" fillId="6" borderId="88" xfId="0" applyFont="1" applyFill="1" applyBorder="1" applyAlignment="1">
      <alignment horizontal="left" vertical="center" wrapText="1" indent="4"/>
    </xf>
    <xf numFmtId="0" fontId="12" fillId="6" borderId="88" xfId="0" applyFont="1" applyFill="1" applyBorder="1" applyAlignment="1">
      <alignment horizontal="justify" vertical="center" wrapText="1"/>
    </xf>
    <xf numFmtId="0" fontId="0" fillId="6" borderId="88" xfId="0" applyFill="1" applyBorder="1" applyAlignment="1">
      <alignment horizontal="left" vertical="center" wrapText="1" indent="3"/>
    </xf>
    <xf numFmtId="0" fontId="0" fillId="6" borderId="88" xfId="0" applyFill="1" applyBorder="1" applyAlignment="1">
      <alignment horizontal="left" vertical="center" wrapText="1" indent="4"/>
    </xf>
    <xf numFmtId="0" fontId="17" fillId="76" borderId="88" xfId="0" applyFont="1" applyFill="1" applyBorder="1" applyAlignment="1">
      <alignment horizontal="left" vertical="center" wrapText="1"/>
    </xf>
    <xf numFmtId="0" fontId="171" fillId="76" borderId="88" xfId="0" applyFont="1" applyFill="1" applyBorder="1" applyAlignment="1">
      <alignment horizontal="center" vertical="center" wrapText="1"/>
    </xf>
    <xf numFmtId="0" fontId="37" fillId="6" borderId="88" xfId="0" applyFont="1" applyFill="1" applyBorder="1" applyAlignment="1">
      <alignment horizontal="center"/>
    </xf>
    <xf numFmtId="0" fontId="12" fillId="6" borderId="88" xfId="0" applyFont="1" applyFill="1" applyBorder="1" applyAlignment="1">
      <alignment horizontal="left" vertical="center" indent="1"/>
    </xf>
    <xf numFmtId="0" fontId="12" fillId="6" borderId="88" xfId="0" applyFont="1" applyFill="1" applyBorder="1" applyAlignment="1">
      <alignment horizontal="left" vertical="center" indent="3"/>
    </xf>
    <xf numFmtId="0" fontId="0" fillId="6" borderId="88" xfId="0" applyFill="1" applyBorder="1" applyAlignment="1">
      <alignment horizontal="left" vertical="center" indent="1"/>
    </xf>
    <xf numFmtId="0" fontId="30" fillId="76" borderId="88" xfId="0" applyFont="1" applyFill="1" applyBorder="1" applyAlignment="1">
      <alignment horizontal="center"/>
    </xf>
    <xf numFmtId="0" fontId="11" fillId="76" borderId="88" xfId="0" applyFont="1" applyFill="1" applyBorder="1" applyAlignment="1">
      <alignment horizontal="left" vertical="center" wrapText="1"/>
    </xf>
    <xf numFmtId="202" fontId="17" fillId="76" borderId="88" xfId="2892" applyNumberFormat="1" applyFont="1" applyFill="1" applyBorder="1" applyAlignment="1">
      <alignment vertical="center"/>
    </xf>
    <xf numFmtId="202" fontId="14" fillId="76" borderId="88" xfId="2892" applyNumberFormat="1" applyFont="1" applyFill="1" applyBorder="1" applyAlignment="1">
      <alignment horizontal="center" vertical="center" wrapText="1"/>
    </xf>
    <xf numFmtId="202" fontId="174" fillId="76" borderId="88" xfId="2892" applyNumberFormat="1" applyFont="1" applyFill="1" applyBorder="1" applyAlignment="1">
      <alignment horizontal="center" vertical="center" wrapText="1"/>
    </xf>
    <xf numFmtId="0" fontId="0" fillId="6" borderId="88" xfId="0" applyFill="1" applyBorder="1" applyAlignment="1">
      <alignment horizontal="left" vertical="center" wrapText="1" indent="1"/>
    </xf>
    <xf numFmtId="0" fontId="11" fillId="76" borderId="88" xfId="0" applyFont="1" applyFill="1" applyBorder="1" applyAlignment="1">
      <alignment horizontal="left" vertical="center"/>
    </xf>
    <xf numFmtId="0" fontId="164" fillId="75" borderId="88" xfId="0" applyFont="1" applyFill="1" applyBorder="1" applyAlignment="1">
      <alignment horizontal="center" vertical="center" wrapText="1"/>
    </xf>
    <xf numFmtId="0" fontId="64" fillId="75" borderId="88" xfId="0" applyFont="1" applyFill="1" applyBorder="1" applyAlignment="1">
      <alignment wrapText="1"/>
    </xf>
    <xf numFmtId="0" fontId="17" fillId="76" borderId="88" xfId="0" applyFont="1" applyFill="1" applyBorder="1" applyAlignment="1">
      <alignment horizontal="center"/>
    </xf>
    <xf numFmtId="202" fontId="166" fillId="76" borderId="88" xfId="2892" applyNumberFormat="1" applyFont="1" applyFill="1" applyBorder="1" applyAlignment="1">
      <alignment horizontal="center" vertical="center" wrapText="1"/>
    </xf>
    <xf numFmtId="0" fontId="12" fillId="6" borderId="88" xfId="0" applyFont="1" applyFill="1" applyBorder="1" applyAlignment="1">
      <alignment horizontal="center"/>
    </xf>
    <xf numFmtId="202" fontId="36" fillId="6" borderId="88" xfId="2892" applyNumberFormat="1" applyFont="1" applyFill="1" applyBorder="1" applyAlignment="1">
      <alignment horizontal="center" vertical="center" wrapText="1"/>
    </xf>
    <xf numFmtId="0" fontId="22" fillId="75" borderId="88" xfId="0" applyFont="1" applyFill="1" applyBorder="1" applyAlignment="1">
      <alignment horizontal="center"/>
    </xf>
    <xf numFmtId="0" fontId="0" fillId="6" borderId="88" xfId="0" applyFill="1" applyBorder="1" applyAlignment="1">
      <alignment horizontal="center" vertical="center"/>
    </xf>
    <xf numFmtId="202" fontId="0" fillId="5" borderId="88" xfId="2892" applyNumberFormat="1" applyFont="1" applyFill="1" applyBorder="1" applyAlignment="1">
      <alignment horizontal="center" vertical="center" wrapText="1"/>
    </xf>
    <xf numFmtId="0" fontId="161" fillId="6" borderId="88" xfId="0" applyFont="1" applyFill="1" applyBorder="1" applyAlignment="1">
      <alignment horizontal="left" vertical="center" wrapText="1"/>
    </xf>
    <xf numFmtId="0" fontId="161" fillId="0" borderId="88" xfId="0" applyFont="1" applyBorder="1" applyAlignment="1">
      <alignment horizontal="left" vertical="center" wrapText="1"/>
    </xf>
    <xf numFmtId="0" fontId="184" fillId="75" borderId="88" xfId="0" applyFont="1" applyFill="1" applyBorder="1"/>
    <xf numFmtId="0" fontId="181" fillId="76" borderId="88" xfId="0" applyFont="1" applyFill="1" applyBorder="1"/>
    <xf numFmtId="0" fontId="181" fillId="76" borderId="88" xfId="0" applyFont="1" applyFill="1" applyBorder="1" applyAlignment="1">
      <alignment horizontal="center" vertical="center"/>
    </xf>
    <xf numFmtId="0" fontId="181" fillId="6" borderId="88" xfId="0" applyFont="1" applyFill="1" applyBorder="1"/>
    <xf numFmtId="0" fontId="64" fillId="75" borderId="88" xfId="0" applyFont="1" applyFill="1" applyBorder="1" applyAlignment="1">
      <alignment horizontal="left" vertical="center"/>
    </xf>
    <xf numFmtId="0" fontId="64" fillId="75" borderId="88" xfId="0" applyFont="1" applyFill="1" applyBorder="1" applyAlignment="1">
      <alignment vertical="center" wrapText="1"/>
    </xf>
    <xf numFmtId="0" fontId="11" fillId="6" borderId="88" xfId="0" applyFont="1" applyFill="1" applyBorder="1"/>
    <xf numFmtId="0" fontId="11" fillId="6" borderId="88" xfId="0" applyFont="1" applyFill="1" applyBorder="1" applyAlignment="1">
      <alignment horizontal="left" vertical="center" wrapText="1" indent="3"/>
    </xf>
    <xf numFmtId="0" fontId="0" fillId="6" borderId="88" xfId="0" applyFill="1" applyBorder="1" applyAlignment="1">
      <alignment horizontal="left" vertical="center" wrapText="1" indent="5"/>
    </xf>
    <xf numFmtId="0" fontId="0" fillId="6" borderId="88" xfId="0" applyFill="1" applyBorder="1" applyAlignment="1">
      <alignment horizontal="left" vertical="center" wrapText="1" indent="6"/>
    </xf>
    <xf numFmtId="0" fontId="11" fillId="6" borderId="88" xfId="0" applyFont="1" applyFill="1" applyBorder="1" applyAlignment="1">
      <alignment vertical="center" wrapText="1"/>
    </xf>
    <xf numFmtId="0" fontId="11" fillId="6" borderId="88" xfId="0" applyFont="1" applyFill="1" applyBorder="1" applyAlignment="1">
      <alignment horizontal="left" vertical="center" wrapText="1" indent="2"/>
    </xf>
    <xf numFmtId="0" fontId="11" fillId="6" borderId="88" xfId="0" applyFont="1" applyFill="1" applyBorder="1" applyAlignment="1">
      <alignment horizontal="left" vertical="center" wrapText="1"/>
    </xf>
    <xf numFmtId="0" fontId="12" fillId="75" borderId="88" xfId="0" applyFont="1" applyFill="1" applyBorder="1" applyAlignment="1">
      <alignment horizontal="center" vertical="center" wrapText="1"/>
    </xf>
    <xf numFmtId="0" fontId="11" fillId="75" borderId="88" xfId="0" applyFont="1" applyFill="1" applyBorder="1" applyAlignment="1">
      <alignment vertical="center" wrapText="1"/>
    </xf>
    <xf numFmtId="0" fontId="0" fillId="75" borderId="88" xfId="0" applyFill="1" applyBorder="1" applyAlignment="1">
      <alignment vertical="center" wrapText="1"/>
    </xf>
    <xf numFmtId="0" fontId="67" fillId="6" borderId="88" xfId="0" applyFont="1" applyFill="1" applyBorder="1" applyAlignment="1">
      <alignment horizontal="left" vertical="center" wrapText="1"/>
    </xf>
    <xf numFmtId="0" fontId="12" fillId="6" borderId="88" xfId="0" applyFont="1" applyFill="1" applyBorder="1" applyAlignment="1">
      <alignment horizontal="left" vertical="center" wrapText="1" indent="1"/>
    </xf>
    <xf numFmtId="0" fontId="12" fillId="6" borderId="88" xfId="0" applyFont="1" applyFill="1" applyBorder="1" applyAlignment="1">
      <alignment horizontal="left" vertical="center" wrapText="1" indent="4"/>
    </xf>
    <xf numFmtId="0" fontId="12" fillId="6" borderId="88" xfId="0" applyFont="1" applyFill="1" applyBorder="1" applyAlignment="1">
      <alignment horizontal="left" vertical="center" wrapText="1" indent="5"/>
    </xf>
    <xf numFmtId="0" fontId="12" fillId="6" borderId="88" xfId="0" applyFont="1" applyFill="1" applyBorder="1" applyAlignment="1">
      <alignment horizontal="left" vertical="center" wrapText="1" indent="2"/>
    </xf>
    <xf numFmtId="0" fontId="12" fillId="6" borderId="88" xfId="0" applyFont="1" applyFill="1" applyBorder="1"/>
    <xf numFmtId="0" fontId="12" fillId="6" borderId="88" xfId="0" applyFont="1" applyFill="1" applyBorder="1" applyAlignment="1">
      <alignment horizontal="left" indent="2"/>
    </xf>
    <xf numFmtId="15" fontId="0" fillId="6" borderId="90" xfId="0" quotePrefix="1" applyNumberFormat="1" applyFill="1" applyBorder="1" applyAlignment="1">
      <alignment horizontal="right"/>
    </xf>
    <xf numFmtId="0" fontId="12" fillId="5" borderId="91" xfId="0" applyFont="1" applyFill="1" applyBorder="1" applyAlignment="1">
      <alignment vertical="center" wrapText="1"/>
    </xf>
    <xf numFmtId="0" fontId="37" fillId="6" borderId="91" xfId="0" applyFont="1" applyFill="1" applyBorder="1" applyAlignment="1">
      <alignment horizontal="left" vertical="center"/>
    </xf>
    <xf numFmtId="0" fontId="11" fillId="76" borderId="2" xfId="0" applyFont="1" applyFill="1" applyBorder="1"/>
    <xf numFmtId="202" fontId="23" fillId="76" borderId="88" xfId="2892" applyNumberFormat="1" applyFont="1" applyFill="1" applyBorder="1" applyAlignment="1">
      <alignment horizontal="left" vertical="center" wrapText="1"/>
    </xf>
    <xf numFmtId="0" fontId="0" fillId="6" borderId="90" xfId="0" applyFill="1" applyBorder="1" applyAlignment="1">
      <alignment vertical="center"/>
    </xf>
    <xf numFmtId="0" fontId="0" fillId="0" borderId="90" xfId="0" applyBorder="1"/>
    <xf numFmtId="0" fontId="196" fillId="6" borderId="90" xfId="3273" applyFont="1" applyFill="1" applyBorder="1" applyAlignment="1">
      <alignment horizontal="center" vertical="center"/>
    </xf>
    <xf numFmtId="0" fontId="172" fillId="6" borderId="90" xfId="3273" applyFont="1" applyFill="1" applyBorder="1" applyAlignment="1">
      <alignment horizontal="center" vertical="center"/>
    </xf>
    <xf numFmtId="0" fontId="0" fillId="0" borderId="90" xfId="0" applyBorder="1" applyAlignment="1">
      <alignment vertical="center"/>
    </xf>
    <xf numFmtId="0" fontId="12" fillId="6" borderId="90" xfId="0" applyFont="1" applyFill="1" applyBorder="1" applyAlignment="1">
      <alignment vertical="center"/>
    </xf>
    <xf numFmtId="0" fontId="23" fillId="5" borderId="90" xfId="0" applyFont="1" applyFill="1" applyBorder="1" applyAlignment="1">
      <alignment vertical="center" wrapText="1"/>
    </xf>
    <xf numFmtId="0" fontId="0" fillId="5" borderId="90" xfId="0" applyFill="1" applyBorder="1" applyAlignment="1">
      <alignment vertical="center" wrapText="1"/>
    </xf>
    <xf numFmtId="0" fontId="12" fillId="5" borderId="90" xfId="0" applyFont="1" applyFill="1" applyBorder="1" applyAlignment="1">
      <alignment horizontal="center" vertical="center" wrapText="1"/>
    </xf>
    <xf numFmtId="186" fontId="0" fillId="0" borderId="90" xfId="0" applyNumberFormat="1" applyBorder="1" applyAlignment="1">
      <alignment horizontal="center" vertical="center"/>
    </xf>
    <xf numFmtId="0" fontId="12" fillId="5" borderId="90" xfId="0" applyFont="1" applyFill="1" applyBorder="1" applyAlignment="1">
      <alignment vertical="center" wrapText="1"/>
    </xf>
    <xf numFmtId="1" fontId="12" fillId="5" borderId="90" xfId="0" applyNumberFormat="1" applyFont="1" applyFill="1" applyBorder="1" applyAlignment="1">
      <alignment vertical="center" wrapText="1"/>
    </xf>
    <xf numFmtId="202" fontId="12" fillId="5" borderId="90" xfId="2892" applyNumberFormat="1" applyFont="1" applyFill="1" applyBorder="1" applyAlignment="1">
      <alignment vertical="center" wrapText="1"/>
    </xf>
    <xf numFmtId="3" fontId="11" fillId="76" borderId="94" xfId="0" applyNumberFormat="1" applyFont="1" applyFill="1" applyBorder="1" applyAlignment="1">
      <alignment horizontal="right" vertical="top" wrapText="1"/>
    </xf>
    <xf numFmtId="0" fontId="12" fillId="0" borderId="90" xfId="0" applyFont="1" applyBorder="1" applyAlignment="1">
      <alignment vertical="center"/>
    </xf>
    <xf numFmtId="203" fontId="0" fillId="77" borderId="94" xfId="0" applyNumberFormat="1" applyFill="1" applyBorder="1" applyAlignment="1">
      <alignment horizontal="center"/>
    </xf>
    <xf numFmtId="203" fontId="0" fillId="0" borderId="90" xfId="0" applyNumberFormat="1" applyBorder="1" applyAlignment="1">
      <alignment horizontal="center" vertical="center" wrapText="1"/>
    </xf>
    <xf numFmtId="49" fontId="24" fillId="76" borderId="90" xfId="0" applyNumberFormat="1" applyFont="1" applyFill="1" applyBorder="1" applyAlignment="1">
      <alignment horizontal="center" vertical="center" wrapText="1"/>
    </xf>
    <xf numFmtId="49" fontId="24" fillId="76" borderId="90" xfId="0" applyNumberFormat="1" applyFont="1" applyFill="1" applyBorder="1" applyAlignment="1">
      <alignment vertical="center" wrapText="1"/>
    </xf>
    <xf numFmtId="0" fontId="12" fillId="0" borderId="90" xfId="0" applyFont="1" applyBorder="1" applyAlignment="1">
      <alignment vertical="center" wrapText="1"/>
    </xf>
    <xf numFmtId="0" fontId="64" fillId="75" borderId="90" xfId="0" applyFont="1" applyFill="1" applyBorder="1" applyAlignment="1">
      <alignment vertical="center" wrapText="1"/>
    </xf>
    <xf numFmtId="0" fontId="64" fillId="75" borderId="94" xfId="0" applyFont="1" applyFill="1" applyBorder="1" applyAlignment="1">
      <alignment vertical="center" wrapText="1"/>
    </xf>
    <xf numFmtId="0" fontId="64" fillId="75" borderId="94" xfId="0" applyFont="1" applyFill="1" applyBorder="1" applyAlignment="1">
      <alignment horizontal="center" vertical="center" wrapText="1"/>
    </xf>
    <xf numFmtId="0" fontId="161" fillId="6" borderId="90" xfId="0" applyFont="1" applyFill="1" applyBorder="1" applyAlignment="1">
      <alignment vertical="center" wrapText="1"/>
    </xf>
    <xf numFmtId="0" fontId="64" fillId="75" borderId="88" xfId="0" applyFont="1" applyFill="1" applyBorder="1" applyAlignment="1">
      <alignment horizontal="center" vertical="center" wrapText="1"/>
    </xf>
    <xf numFmtId="0" fontId="12" fillId="0" borderId="88" xfId="0" applyFont="1" applyBorder="1" applyAlignment="1">
      <alignment horizontal="center" vertical="center" wrapText="1"/>
    </xf>
    <xf numFmtId="206" fontId="12" fillId="0" borderId="90" xfId="2892" applyNumberFormat="1" applyFont="1" applyBorder="1" applyAlignment="1">
      <alignment horizontal="center" vertical="center" wrapText="1"/>
    </xf>
    <xf numFmtId="0" fontId="64" fillId="75" borderId="88" xfId="0" applyFont="1" applyFill="1" applyBorder="1" applyAlignment="1">
      <alignment horizontal="center" vertical="center"/>
    </xf>
    <xf numFmtId="0" fontId="163" fillId="6" borderId="0" xfId="0" applyFont="1" applyFill="1" applyAlignment="1"/>
    <xf numFmtId="202" fontId="12" fillId="0" borderId="88" xfId="2892" applyNumberFormat="1" applyFont="1" applyBorder="1" applyAlignment="1">
      <alignment vertical="center"/>
    </xf>
    <xf numFmtId="202" fontId="12" fillId="0" borderId="88" xfId="2892" applyNumberFormat="1" applyFont="1" applyFill="1" applyBorder="1" applyAlignment="1" applyProtection="1">
      <alignment horizontal="center" vertical="center"/>
      <protection locked="0"/>
    </xf>
    <xf numFmtId="0" fontId="5" fillId="0" borderId="0" xfId="0" applyFont="1" applyAlignment="1"/>
    <xf numFmtId="0" fontId="19" fillId="0" borderId="0" xfId="10" applyFont="1" applyAlignment="1"/>
    <xf numFmtId="202" fontId="17" fillId="6" borderId="88" xfId="2892" applyNumberFormat="1" applyFont="1" applyFill="1" applyBorder="1" applyAlignment="1"/>
    <xf numFmtId="202" fontId="0" fillId="0" borderId="88" xfId="2892" applyNumberFormat="1" applyFont="1" applyBorder="1" applyAlignment="1"/>
    <xf numFmtId="207" fontId="12" fillId="0" borderId="88" xfId="2893" applyNumberFormat="1" applyFont="1" applyBorder="1" applyAlignment="1"/>
    <xf numFmtId="186" fontId="0" fillId="71" borderId="88" xfId="0" applyNumberFormat="1" applyFill="1" applyBorder="1" applyAlignment="1"/>
    <xf numFmtId="202" fontId="167" fillId="76" borderId="88" xfId="2892" applyNumberFormat="1" applyFont="1" applyFill="1" applyBorder="1" applyAlignment="1">
      <alignment vertical="center" wrapText="1"/>
    </xf>
    <xf numFmtId="206" fontId="12" fillId="0" borderId="80" xfId="2892" applyNumberFormat="1" applyFont="1" applyBorder="1" applyAlignment="1">
      <alignment vertical="center" wrapText="1"/>
    </xf>
    <xf numFmtId="206" fontId="0" fillId="6" borderId="88" xfId="2892" applyNumberFormat="1" applyFont="1" applyFill="1" applyBorder="1" applyAlignment="1">
      <alignment horizontal="right" vertical="center"/>
    </xf>
    <xf numFmtId="0" fontId="12" fillId="6" borderId="0" xfId="0" applyFont="1" applyFill="1" applyAlignment="1">
      <alignment vertical="center" wrapText="1"/>
    </xf>
    <xf numFmtId="0" fontId="160" fillId="0" borderId="88" xfId="0" applyFont="1" applyBorder="1" applyAlignment="1">
      <alignment vertical="center" wrapText="1"/>
    </xf>
    <xf numFmtId="0" fontId="160" fillId="0" borderId="88" xfId="0" applyFont="1" applyBorder="1" applyAlignment="1">
      <alignment horizontal="left" vertical="center" wrapText="1"/>
    </xf>
    <xf numFmtId="0" fontId="160" fillId="0" borderId="9" xfId="0" applyFont="1" applyBorder="1" applyAlignment="1">
      <alignment horizontal="justify" vertical="center" wrapText="1"/>
    </xf>
    <xf numFmtId="0" fontId="160" fillId="0" borderId="9" xfId="0" applyFont="1" applyBorder="1" applyAlignment="1">
      <alignment horizontal="left" vertical="center" wrapText="1"/>
    </xf>
    <xf numFmtId="0" fontId="0" fillId="0" borderId="90" xfId="0" applyBorder="1" applyAlignment="1">
      <alignment vertical="center" wrapText="1"/>
    </xf>
    <xf numFmtId="0" fontId="0" fillId="0" borderId="9" xfId="0" applyBorder="1" applyAlignment="1">
      <alignment vertical="center" wrapText="1"/>
    </xf>
    <xf numFmtId="202" fontId="12" fillId="6" borderId="88" xfId="2892" applyNumberFormat="1" applyFont="1" applyFill="1" applyBorder="1" applyAlignment="1">
      <alignment vertical="center"/>
    </xf>
    <xf numFmtId="202" fontId="19" fillId="5" borderId="88" xfId="2892" applyNumberFormat="1" applyFont="1" applyFill="1" applyBorder="1" applyAlignment="1">
      <alignment horizontal="center" vertical="center"/>
    </xf>
    <xf numFmtId="202" fontId="19" fillId="5" borderId="9" xfId="2892" applyNumberFormat="1" applyFont="1" applyFill="1" applyBorder="1" applyAlignment="1">
      <alignment vertical="center" wrapText="1"/>
    </xf>
    <xf numFmtId="202" fontId="19" fillId="76" borderId="88" xfId="2892" applyNumberFormat="1" applyFont="1" applyFill="1" applyBorder="1" applyAlignment="1">
      <alignment vertical="center" wrapText="1"/>
    </xf>
    <xf numFmtId="0" fontId="16" fillId="0" borderId="0" xfId="0" applyFont="1" applyFill="1"/>
    <xf numFmtId="0" fontId="0" fillId="0" borderId="0" xfId="0" applyFill="1"/>
    <xf numFmtId="202" fontId="0" fillId="0" borderId="88" xfId="2892" applyNumberFormat="1" applyFont="1" applyBorder="1"/>
    <xf numFmtId="202" fontId="12" fillId="6" borderId="88" xfId="2892" applyNumberFormat="1" applyFont="1" applyFill="1" applyBorder="1"/>
    <xf numFmtId="0" fontId="12" fillId="0" borderId="0" xfId="0" applyFont="1" applyFill="1"/>
    <xf numFmtId="202" fontId="17" fillId="76" borderId="88" xfId="2892" applyNumberFormat="1" applyFont="1" applyFill="1" applyBorder="1" applyAlignment="1">
      <alignment wrapText="1"/>
    </xf>
    <xf numFmtId="212" fontId="17" fillId="76" borderId="88" xfId="0" applyNumberFormat="1" applyFont="1" applyFill="1" applyBorder="1" applyAlignment="1">
      <alignment horizontal="center" vertical="center"/>
    </xf>
    <xf numFmtId="213" fontId="0" fillId="6" borderId="9" xfId="2892" applyNumberFormat="1" applyFont="1" applyFill="1" applyBorder="1" applyAlignment="1">
      <alignment horizontal="right" vertical="center" wrapText="1"/>
    </xf>
    <xf numFmtId="213" fontId="12" fillId="0" borderId="9" xfId="2892" applyNumberFormat="1" applyFont="1" applyBorder="1" applyAlignment="1">
      <alignment horizontal="right" vertical="center" wrapText="1"/>
    </xf>
    <xf numFmtId="213" fontId="11" fillId="76" borderId="9" xfId="2892" applyNumberFormat="1" applyFont="1" applyFill="1" applyBorder="1" applyAlignment="1">
      <alignment horizontal="right" vertical="center" wrapText="1"/>
    </xf>
    <xf numFmtId="213" fontId="17" fillId="76" borderId="9" xfId="2892" applyNumberFormat="1" applyFont="1" applyFill="1" applyBorder="1" applyAlignment="1">
      <alignment horizontal="right" vertical="center" wrapText="1"/>
    </xf>
    <xf numFmtId="214" fontId="0" fillId="6" borderId="0" xfId="0" applyNumberFormat="1" applyFill="1" applyAlignment="1">
      <alignment wrapText="1"/>
    </xf>
    <xf numFmtId="213" fontId="0" fillId="0" borderId="88" xfId="0" applyNumberFormat="1" applyBorder="1" applyAlignment="1">
      <alignment horizontal="right" vertical="center" wrapText="1"/>
    </xf>
    <xf numFmtId="213" fontId="11" fillId="0" borderId="88" xfId="0" applyNumberFormat="1" applyFont="1" applyBorder="1" applyAlignment="1">
      <alignment horizontal="right" vertical="center" wrapText="1"/>
    </xf>
    <xf numFmtId="186" fontId="11" fillId="76" borderId="88" xfId="0" applyNumberFormat="1" applyFont="1" applyFill="1" applyBorder="1" applyAlignment="1">
      <alignment vertical="center"/>
    </xf>
    <xf numFmtId="206" fontId="19" fillId="5" borderId="88" xfId="2892" applyNumberFormat="1" applyFont="1" applyFill="1" applyBorder="1" applyAlignment="1">
      <alignment horizontal="left" vertical="center" wrapText="1"/>
    </xf>
    <xf numFmtId="206" fontId="174" fillId="76" borderId="88" xfId="2892" applyNumberFormat="1" applyFont="1" applyFill="1" applyBorder="1" applyAlignment="1">
      <alignment horizontal="left" vertical="center" wrapText="1"/>
    </xf>
    <xf numFmtId="206" fontId="12" fillId="74" borderId="53" xfId="2892" applyNumberFormat="1" applyFont="1" applyFill="1" applyBorder="1" applyAlignment="1">
      <alignment horizontal="left" vertical="center"/>
    </xf>
    <xf numFmtId="206" fontId="11" fillId="76" borderId="88" xfId="2892" applyNumberFormat="1" applyFont="1" applyFill="1" applyBorder="1" applyAlignment="1">
      <alignment horizontal="left" vertical="center" wrapText="1"/>
    </xf>
    <xf numFmtId="43" fontId="12" fillId="0" borderId="88" xfId="2892" applyFont="1" applyFill="1" applyBorder="1" applyAlignment="1">
      <alignment horizontal="center" vertical="center" wrapText="1"/>
    </xf>
    <xf numFmtId="206" fontId="12" fillId="0" borderId="88" xfId="2892" applyNumberFormat="1" applyFont="1" applyFill="1" applyBorder="1" applyAlignment="1">
      <alignment horizontal="center" vertical="center" wrapText="1"/>
    </xf>
    <xf numFmtId="0" fontId="172" fillId="6" borderId="0" xfId="3299" applyFont="1" applyFill="1" applyAlignment="1">
      <alignment vertical="top"/>
    </xf>
    <xf numFmtId="207" fontId="0" fillId="6" borderId="88" xfId="0" applyNumberFormat="1" applyFont="1" applyFill="1" applyBorder="1"/>
    <xf numFmtId="3" fontId="200" fillId="89" borderId="6" xfId="0" applyNumberFormat="1" applyFont="1" applyFill="1" applyBorder="1" applyAlignment="1">
      <alignment horizontal="right" vertical="center" wrapText="1"/>
    </xf>
    <xf numFmtId="202" fontId="17" fillId="75" borderId="88" xfId="2892" applyNumberFormat="1" applyFont="1" applyFill="1" applyBorder="1" applyAlignment="1">
      <alignment vertical="center" wrapText="1"/>
    </xf>
    <xf numFmtId="202" fontId="12" fillId="74" borderId="95" xfId="2892" applyNumberFormat="1" applyFont="1" applyFill="1" applyBorder="1" applyAlignment="1">
      <alignment horizontal="right" vertical="center"/>
    </xf>
    <xf numFmtId="202" fontId="12" fillId="74" borderId="96" xfId="2892" applyNumberFormat="1" applyFont="1" applyFill="1" applyBorder="1" applyAlignment="1">
      <alignment horizontal="right" vertical="center"/>
    </xf>
    <xf numFmtId="206" fontId="36" fillId="6" borderId="88" xfId="2892" applyNumberFormat="1" applyFont="1" applyFill="1" applyBorder="1" applyAlignment="1">
      <alignment horizontal="center" vertical="center" wrapText="1"/>
    </xf>
    <xf numFmtId="202" fontId="17" fillId="73" borderId="88" xfId="2892" applyNumberFormat="1" applyFont="1" applyFill="1" applyBorder="1" applyAlignment="1">
      <alignment horizontal="center" vertical="center" wrapText="1"/>
    </xf>
    <xf numFmtId="203" fontId="11" fillId="77" borderId="9" xfId="0" applyNumberFormat="1" applyFont="1" applyFill="1" applyBorder="1"/>
    <xf numFmtId="0" fontId="161" fillId="0" borderId="0" xfId="0" applyFont="1" applyAlignment="1">
      <alignment horizontal="left" vertical="center" wrapText="1"/>
    </xf>
    <xf numFmtId="0" fontId="164" fillId="75" borderId="2" xfId="0" applyFont="1" applyFill="1" applyBorder="1" applyAlignment="1">
      <alignment horizontal="left"/>
    </xf>
    <xf numFmtId="0" fontId="164" fillId="75" borderId="9" xfId="0" applyFont="1" applyFill="1" applyBorder="1" applyAlignment="1">
      <alignment horizontal="left"/>
    </xf>
    <xf numFmtId="0" fontId="12" fillId="6" borderId="0" xfId="0" applyFont="1" applyFill="1" applyAlignment="1">
      <alignment horizontal="left" wrapText="1"/>
    </xf>
    <xf numFmtId="0" fontId="17" fillId="76" borderId="2" xfId="0" applyFont="1" applyFill="1" applyBorder="1" applyAlignment="1">
      <alignment horizontal="left"/>
    </xf>
    <xf numFmtId="0" fontId="17" fillId="76" borderId="10" xfId="0" applyFont="1" applyFill="1" applyBorder="1" applyAlignment="1">
      <alignment horizontal="left"/>
    </xf>
    <xf numFmtId="0" fontId="17" fillId="76" borderId="9" xfId="0" applyFont="1" applyFill="1" applyBorder="1" applyAlignment="1">
      <alignment horizontal="left"/>
    </xf>
    <xf numFmtId="0" fontId="64" fillId="75" borderId="2" xfId="0" applyFont="1" applyFill="1" applyBorder="1" applyAlignment="1">
      <alignment horizontal="center"/>
    </xf>
    <xf numFmtId="0" fontId="64" fillId="75" borderId="10" xfId="0" applyFont="1" applyFill="1" applyBorder="1" applyAlignment="1">
      <alignment horizontal="center"/>
    </xf>
    <xf numFmtId="0" fontId="64" fillId="75" borderId="9" xfId="0" applyFont="1" applyFill="1" applyBorder="1" applyAlignment="1">
      <alignment horizontal="center"/>
    </xf>
    <xf numFmtId="0" fontId="64" fillId="75" borderId="64" xfId="0" applyFont="1" applyFill="1" applyBorder="1" applyAlignment="1">
      <alignment horizontal="center"/>
    </xf>
    <xf numFmtId="0" fontId="64" fillId="75" borderId="65" xfId="0" applyFont="1" applyFill="1" applyBorder="1" applyAlignment="1">
      <alignment horizontal="center"/>
    </xf>
    <xf numFmtId="0" fontId="64" fillId="75" borderId="89" xfId="0" applyFont="1" applyFill="1" applyBorder="1" applyAlignment="1">
      <alignment horizontal="center"/>
    </xf>
    <xf numFmtId="0" fontId="64" fillId="75" borderId="48" xfId="0" applyFont="1" applyFill="1" applyBorder="1" applyAlignment="1">
      <alignment horizontal="center"/>
    </xf>
    <xf numFmtId="0" fontId="64" fillId="75" borderId="46" xfId="0" applyFont="1" applyFill="1" applyBorder="1" applyAlignment="1">
      <alignment horizontal="center"/>
    </xf>
    <xf numFmtId="0" fontId="64" fillId="75" borderId="47" xfId="0" applyFont="1" applyFill="1" applyBorder="1" applyAlignment="1">
      <alignment horizontal="center"/>
    </xf>
    <xf numFmtId="0" fontId="0" fillId="6" borderId="0" xfId="0" applyFill="1" applyAlignment="1">
      <alignment horizontal="left" wrapText="1"/>
    </xf>
    <xf numFmtId="0" fontId="12" fillId="6" borderId="0" xfId="0" applyFont="1" applyFill="1" applyAlignment="1">
      <alignment horizontal="left" vertical="top" wrapText="1"/>
    </xf>
    <xf numFmtId="0" fontId="11" fillId="76" borderId="10" xfId="0" applyFont="1" applyFill="1" applyBorder="1" applyAlignment="1">
      <alignment horizontal="center"/>
    </xf>
    <xf numFmtId="0" fontId="11" fillId="76" borderId="9" xfId="0" applyFont="1" applyFill="1" applyBorder="1" applyAlignment="1">
      <alignment horizontal="center"/>
    </xf>
    <xf numFmtId="0" fontId="11" fillId="76" borderId="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1" fillId="76" borderId="2" xfId="0" applyFont="1" applyFill="1" applyBorder="1" applyAlignment="1">
      <alignment horizontal="left" vertical="center" wrapText="1"/>
    </xf>
    <xf numFmtId="0" fontId="11" fillId="76" borderId="10" xfId="0" applyFont="1" applyFill="1" applyBorder="1" applyAlignment="1">
      <alignment horizontal="left" vertical="center" wrapText="1"/>
    </xf>
    <xf numFmtId="0" fontId="11" fillId="76" borderId="9" xfId="0" applyFont="1" applyFill="1" applyBorder="1" applyAlignment="1">
      <alignment horizontal="left" vertical="center" wrapText="1"/>
    </xf>
    <xf numFmtId="0" fontId="164" fillId="75" borderId="2" xfId="0" applyFont="1" applyFill="1" applyBorder="1" applyAlignment="1">
      <alignment horizontal="left" vertical="center"/>
    </xf>
    <xf numFmtId="0" fontId="164" fillId="75" borderId="9" xfId="0" applyFont="1" applyFill="1" applyBorder="1" applyAlignment="1">
      <alignment horizontal="left" vertical="center"/>
    </xf>
    <xf numFmtId="0" fontId="11" fillId="76" borderId="2" xfId="0" applyFont="1" applyFill="1" applyBorder="1" applyAlignment="1">
      <alignment vertical="center" wrapText="1"/>
    </xf>
    <xf numFmtId="0" fontId="11" fillId="76" borderId="10" xfId="0" applyFont="1" applyFill="1" applyBorder="1" applyAlignment="1">
      <alignment vertical="center" wrapText="1"/>
    </xf>
    <xf numFmtId="0" fontId="11" fillId="76" borderId="9" xfId="0" applyFont="1" applyFill="1" applyBorder="1" applyAlignment="1">
      <alignment vertical="center" wrapText="1"/>
    </xf>
    <xf numFmtId="0" fontId="64" fillId="75" borderId="94" xfId="0" applyFont="1" applyFill="1" applyBorder="1" applyAlignment="1">
      <alignment horizontal="left" vertical="center" wrapText="1"/>
    </xf>
    <xf numFmtId="0" fontId="64" fillId="75" borderId="93" xfId="0" applyFont="1" applyFill="1" applyBorder="1" applyAlignment="1">
      <alignment horizontal="left" vertical="center" wrapText="1"/>
    </xf>
    <xf numFmtId="0" fontId="64" fillId="75" borderId="7" xfId="0" applyFont="1" applyFill="1" applyBorder="1" applyAlignment="1">
      <alignment horizontal="left" vertical="center" wrapText="1"/>
    </xf>
    <xf numFmtId="0" fontId="64" fillId="75" borderId="4" xfId="0" applyFont="1" applyFill="1" applyBorder="1" applyAlignment="1">
      <alignment horizontal="left" vertical="center" wrapText="1"/>
    </xf>
    <xf numFmtId="0" fontId="64" fillId="75" borderId="94" xfId="0" applyFont="1" applyFill="1" applyBorder="1" applyAlignment="1">
      <alignment horizontal="center" vertical="center" wrapText="1"/>
    </xf>
    <xf numFmtId="0" fontId="64" fillId="75" borderId="92" xfId="0" applyFont="1" applyFill="1" applyBorder="1" applyAlignment="1">
      <alignment horizontal="center" vertical="center" wrapText="1"/>
    </xf>
    <xf numFmtId="0" fontId="64" fillId="75" borderId="93" xfId="0" applyFont="1" applyFill="1" applyBorder="1" applyAlignment="1">
      <alignment horizontal="center" vertical="center" wrapText="1"/>
    </xf>
    <xf numFmtId="0" fontId="64" fillId="75" borderId="2" xfId="0" applyFont="1" applyFill="1" applyBorder="1" applyAlignment="1">
      <alignment horizontal="left" vertical="center"/>
    </xf>
    <xf numFmtId="0" fontId="64" fillId="75" borderId="9" xfId="0" applyFont="1" applyFill="1" applyBorder="1" applyAlignment="1">
      <alignment horizontal="left" vertical="center"/>
    </xf>
    <xf numFmtId="0" fontId="17" fillId="76" borderId="2" xfId="0" applyFont="1" applyFill="1" applyBorder="1" applyAlignment="1">
      <alignment horizontal="left" vertical="center" wrapText="1"/>
    </xf>
    <xf numFmtId="0" fontId="17" fillId="76" borderId="10" xfId="0" applyFont="1" applyFill="1" applyBorder="1" applyAlignment="1">
      <alignment horizontal="left" vertical="center" wrapText="1"/>
    </xf>
    <xf numFmtId="0" fontId="17" fillId="76" borderId="9" xfId="0" applyFont="1" applyFill="1" applyBorder="1" applyAlignment="1">
      <alignment horizontal="left" vertical="center" wrapText="1"/>
    </xf>
    <xf numFmtId="15" fontId="64" fillId="75" borderId="91" xfId="0" quotePrefix="1" applyNumberFormat="1" applyFont="1" applyFill="1" applyBorder="1" applyAlignment="1">
      <alignment horizontal="center" vertical="center" wrapText="1"/>
    </xf>
    <xf numFmtId="0" fontId="64" fillId="75" borderId="4" xfId="0" applyFont="1" applyFill="1" applyBorder="1" applyAlignment="1">
      <alignment horizontal="center" vertical="center" wrapText="1"/>
    </xf>
    <xf numFmtId="0" fontId="17" fillId="76" borderId="88" xfId="0" applyFont="1" applyFill="1" applyBorder="1" applyAlignment="1">
      <alignment horizontal="left" vertical="center"/>
    </xf>
    <xf numFmtId="0" fontId="11" fillId="76" borderId="88" xfId="0" applyFont="1" applyFill="1" applyBorder="1" applyAlignment="1">
      <alignment horizontal="left" vertical="center"/>
    </xf>
    <xf numFmtId="0" fontId="64" fillId="75" borderId="90" xfId="0" applyFont="1" applyFill="1" applyBorder="1" applyAlignment="1">
      <alignment horizontal="center" vertical="center" wrapText="1"/>
    </xf>
    <xf numFmtId="0" fontId="64" fillId="75" borderId="6" xfId="0" applyFont="1" applyFill="1" applyBorder="1" applyAlignment="1">
      <alignment horizontal="center" vertical="center" wrapText="1"/>
    </xf>
    <xf numFmtId="0" fontId="64" fillId="75" borderId="90" xfId="0" applyFont="1" applyFill="1" applyBorder="1" applyAlignment="1">
      <alignment horizontal="left" vertical="center"/>
    </xf>
    <xf numFmtId="0" fontId="64" fillId="75" borderId="6" xfId="0" applyFont="1" applyFill="1" applyBorder="1" applyAlignment="1">
      <alignment horizontal="left" vertical="center"/>
    </xf>
    <xf numFmtId="0" fontId="64" fillId="75" borderId="14" xfId="0" applyFont="1" applyFill="1" applyBorder="1" applyAlignment="1">
      <alignment horizontal="center" vertical="center" wrapText="1"/>
    </xf>
    <xf numFmtId="0" fontId="64" fillId="75" borderId="90" xfId="0" applyFont="1" applyFill="1" applyBorder="1" applyAlignment="1">
      <alignment horizontal="left" vertical="center" wrapText="1"/>
    </xf>
    <xf numFmtId="0" fontId="64" fillId="75" borderId="14" xfId="0" applyFont="1" applyFill="1" applyBorder="1" applyAlignment="1">
      <alignment horizontal="left" vertical="center" wrapText="1"/>
    </xf>
    <xf numFmtId="0" fontId="64" fillId="75" borderId="6" xfId="0" applyFont="1" applyFill="1" applyBorder="1" applyAlignment="1">
      <alignment horizontal="left" vertical="center" wrapText="1"/>
    </xf>
    <xf numFmtId="0" fontId="64" fillId="75" borderId="94" xfId="80" applyFont="1" applyFill="1" applyBorder="1" applyAlignment="1">
      <alignment horizontal="center" vertical="center" wrapText="1"/>
    </xf>
    <xf numFmtId="0" fontId="64" fillId="75" borderId="91" xfId="80" applyFont="1" applyFill="1" applyBorder="1" applyAlignment="1">
      <alignment horizontal="center" vertical="center" wrapText="1"/>
    </xf>
    <xf numFmtId="0" fontId="64" fillId="75" borderId="7" xfId="80" applyFont="1" applyFill="1" applyBorder="1" applyAlignment="1">
      <alignment horizontal="center" vertical="center" wrapText="1"/>
    </xf>
    <xf numFmtId="0" fontId="64" fillId="75" borderId="4" xfId="80" applyFont="1" applyFill="1" applyBorder="1" applyAlignment="1">
      <alignment horizontal="center" vertical="center" wrapText="1"/>
    </xf>
    <xf numFmtId="0" fontId="64" fillId="75" borderId="92" xfId="80" applyFont="1" applyFill="1" applyBorder="1" applyAlignment="1">
      <alignment horizontal="center" vertical="center" wrapText="1"/>
    </xf>
    <xf numFmtId="0" fontId="64" fillId="75" borderId="12" xfId="80" applyFont="1" applyFill="1" applyBorder="1" applyAlignment="1">
      <alignment horizontal="center" vertical="center" wrapText="1"/>
    </xf>
    <xf numFmtId="0" fontId="64" fillId="75" borderId="5" xfId="80" applyFont="1" applyFill="1" applyBorder="1" applyAlignment="1">
      <alignment horizontal="center" vertical="center" wrapText="1"/>
    </xf>
    <xf numFmtId="0" fontId="64" fillId="75" borderId="2" xfId="0" applyFont="1" applyFill="1" applyBorder="1" applyAlignment="1">
      <alignment horizontal="left"/>
    </xf>
    <xf numFmtId="0" fontId="64" fillId="75" borderId="9" xfId="0" applyFont="1" applyFill="1" applyBorder="1" applyAlignment="1">
      <alignment horizontal="left"/>
    </xf>
    <xf numFmtId="0" fontId="17" fillId="76" borderId="2" xfId="0" applyFont="1" applyFill="1" applyBorder="1" applyAlignment="1">
      <alignment horizontal="left" vertical="center"/>
    </xf>
    <xf numFmtId="0" fontId="17" fillId="76" borderId="10" xfId="0" applyFont="1" applyFill="1" applyBorder="1" applyAlignment="1">
      <alignment horizontal="left" vertical="center"/>
    </xf>
    <xf numFmtId="0" fontId="17" fillId="76" borderId="9" xfId="0" applyFont="1" applyFill="1" applyBorder="1" applyAlignment="1">
      <alignment horizontal="left" vertical="center"/>
    </xf>
    <xf numFmtId="0" fontId="64" fillId="75" borderId="94" xfId="0" applyFont="1" applyFill="1" applyBorder="1" applyAlignment="1">
      <alignment horizontal="left" vertical="center"/>
    </xf>
    <xf numFmtId="0" fontId="64" fillId="75" borderId="91" xfId="0" applyFont="1" applyFill="1" applyBorder="1" applyAlignment="1">
      <alignment horizontal="left" vertical="center"/>
    </xf>
    <xf numFmtId="0" fontId="64" fillId="75" borderId="7" xfId="0" applyFont="1" applyFill="1" applyBorder="1" applyAlignment="1">
      <alignment horizontal="left" vertical="center"/>
    </xf>
    <xf numFmtId="0" fontId="64" fillId="75" borderId="4" xfId="0" applyFont="1" applyFill="1" applyBorder="1" applyAlignment="1">
      <alignment horizontal="left" vertical="center"/>
    </xf>
    <xf numFmtId="0" fontId="167" fillId="76" borderId="2" xfId="80" applyFont="1" applyFill="1" applyBorder="1" applyAlignment="1">
      <alignment horizontal="left" vertical="center" wrapText="1"/>
    </xf>
    <xf numFmtId="0" fontId="167" fillId="76" borderId="10" xfId="80" applyFont="1" applyFill="1" applyBorder="1" applyAlignment="1">
      <alignment horizontal="left" vertical="center" wrapText="1"/>
    </xf>
    <xf numFmtId="0" fontId="167" fillId="76" borderId="9" xfId="80" applyFont="1" applyFill="1" applyBorder="1" applyAlignment="1">
      <alignment horizontal="left" vertical="center" wrapText="1"/>
    </xf>
    <xf numFmtId="0" fontId="167" fillId="76" borderId="2" xfId="80" applyFont="1" applyFill="1" applyBorder="1" applyAlignment="1">
      <alignment horizontal="left" wrapText="1"/>
    </xf>
    <xf numFmtId="0" fontId="167" fillId="76" borderId="10" xfId="80" applyFont="1" applyFill="1" applyBorder="1" applyAlignment="1">
      <alignment horizontal="left" wrapText="1"/>
    </xf>
    <xf numFmtId="0" fontId="167" fillId="76" borderId="9" xfId="80" applyFont="1" applyFill="1" applyBorder="1" applyAlignment="1">
      <alignment horizontal="left" wrapText="1"/>
    </xf>
    <xf numFmtId="0" fontId="167" fillId="76" borderId="2" xfId="80" applyFont="1" applyFill="1" applyBorder="1" applyAlignment="1">
      <alignment horizontal="left"/>
    </xf>
    <xf numFmtId="0" fontId="167" fillId="76" borderId="10" xfId="80" applyFont="1" applyFill="1" applyBorder="1" applyAlignment="1">
      <alignment horizontal="left"/>
    </xf>
    <xf numFmtId="0" fontId="167" fillId="76" borderId="9" xfId="80" applyFont="1" applyFill="1" applyBorder="1" applyAlignment="1">
      <alignment horizontal="left"/>
    </xf>
    <xf numFmtId="0" fontId="64" fillId="75" borderId="63" xfId="0" applyFont="1" applyFill="1" applyBorder="1" applyAlignment="1">
      <alignment horizontal="left" vertical="center"/>
    </xf>
    <xf numFmtId="0" fontId="64" fillId="75" borderId="93" xfId="0" applyFont="1" applyFill="1" applyBorder="1" applyAlignment="1">
      <alignment horizontal="left" vertical="center"/>
    </xf>
    <xf numFmtId="0" fontId="64" fillId="75" borderId="51" xfId="0" applyFont="1" applyFill="1" applyBorder="1" applyAlignment="1">
      <alignment horizontal="left" vertical="center"/>
    </xf>
    <xf numFmtId="0" fontId="64" fillId="75" borderId="52" xfId="0" applyFont="1" applyFill="1" applyBorder="1" applyAlignment="1">
      <alignment horizontal="left" vertical="center"/>
    </xf>
    <xf numFmtId="0" fontId="167" fillId="76" borderId="7" xfId="80" applyFont="1" applyFill="1" applyBorder="1" applyAlignment="1">
      <alignment horizontal="left"/>
    </xf>
    <xf numFmtId="0" fontId="167" fillId="76" borderId="12" xfId="80" applyFont="1" applyFill="1" applyBorder="1" applyAlignment="1">
      <alignment horizontal="left"/>
    </xf>
    <xf numFmtId="0" fontId="167" fillId="76" borderId="4" xfId="80" applyFont="1" applyFill="1" applyBorder="1" applyAlignment="1">
      <alignment horizontal="left"/>
    </xf>
    <xf numFmtId="0" fontId="64" fillId="75" borderId="2" xfId="10" applyFont="1" applyFill="1" applyBorder="1" applyAlignment="1">
      <alignment horizontal="left" vertical="center"/>
    </xf>
    <xf numFmtId="0" fontId="64" fillId="75" borderId="9" xfId="10" applyFont="1" applyFill="1" applyBorder="1" applyAlignment="1">
      <alignment horizontal="left" vertical="center"/>
    </xf>
    <xf numFmtId="0" fontId="0" fillId="0" borderId="0" xfId="0" applyAlignment="1">
      <alignment horizontal="left" vertical="center" wrapText="1"/>
    </xf>
    <xf numFmtId="0" fontId="167" fillId="76" borderId="94" xfId="80" applyFont="1" applyFill="1" applyBorder="1" applyAlignment="1">
      <alignment horizontal="left" vertical="center" wrapText="1"/>
    </xf>
    <xf numFmtId="0" fontId="167" fillId="76" borderId="92" xfId="80" applyFont="1" applyFill="1" applyBorder="1" applyAlignment="1">
      <alignment horizontal="left" vertical="center" wrapText="1"/>
    </xf>
    <xf numFmtId="0" fontId="64" fillId="75" borderId="88" xfId="80" applyFont="1" applyFill="1" applyBorder="1" applyAlignment="1">
      <alignment horizontal="center" vertical="center" wrapText="1"/>
    </xf>
    <xf numFmtId="0" fontId="64" fillId="75" borderId="2" xfId="80" applyFont="1" applyFill="1" applyBorder="1" applyAlignment="1">
      <alignment horizontal="center" vertical="center" wrapText="1"/>
    </xf>
    <xf numFmtId="0" fontId="64" fillId="75" borderId="10" xfId="80" applyFont="1" applyFill="1" applyBorder="1" applyAlignment="1">
      <alignment horizontal="center" vertical="center" wrapText="1"/>
    </xf>
    <xf numFmtId="0" fontId="64" fillId="75" borderId="9" xfId="80" applyFont="1" applyFill="1" applyBorder="1" applyAlignment="1">
      <alignment horizontal="center" vertical="center" wrapText="1"/>
    </xf>
    <xf numFmtId="0" fontId="64" fillId="75" borderId="2" xfId="0" applyFont="1" applyFill="1" applyBorder="1" applyAlignment="1">
      <alignment horizontal="left" vertical="center" wrapText="1"/>
    </xf>
    <xf numFmtId="0" fontId="64" fillId="75" borderId="9" xfId="0" applyFont="1" applyFill="1" applyBorder="1" applyAlignment="1">
      <alignment horizontal="left" vertical="center" wrapText="1"/>
    </xf>
    <xf numFmtId="0" fontId="164" fillId="75" borderId="2" xfId="145" applyFont="1" applyFill="1" applyBorder="1" applyAlignment="1">
      <alignment horizontal="center" vertical="top"/>
    </xf>
    <xf numFmtId="0" fontId="164" fillId="75" borderId="9" xfId="145" applyFont="1" applyFill="1" applyBorder="1" applyAlignment="1">
      <alignment horizontal="center" vertical="top"/>
    </xf>
    <xf numFmtId="0" fontId="64" fillId="75" borderId="2" xfId="80" applyFont="1" applyFill="1" applyBorder="1" applyAlignment="1">
      <alignment vertical="center"/>
    </xf>
    <xf numFmtId="0" fontId="64" fillId="75" borderId="94" xfId="0" applyFont="1" applyFill="1" applyBorder="1" applyAlignment="1">
      <alignment vertical="center"/>
    </xf>
    <xf numFmtId="0" fontId="64" fillId="75" borderId="2" xfId="0" applyFont="1" applyFill="1" applyBorder="1" applyAlignment="1">
      <alignment horizontal="center" vertical="center" wrapText="1"/>
    </xf>
    <xf numFmtId="0" fontId="64" fillId="75" borderId="7" xfId="0" applyFont="1" applyFill="1" applyBorder="1" applyAlignment="1">
      <alignment horizontal="center" vertical="center" wrapText="1"/>
    </xf>
    <xf numFmtId="0" fontId="64" fillId="75" borderId="88" xfId="0" applyFont="1" applyFill="1" applyBorder="1" applyAlignment="1">
      <alignment horizontal="center" vertical="center" wrapText="1"/>
    </xf>
    <xf numFmtId="49" fontId="64" fillId="75" borderId="5" xfId="0" applyNumberFormat="1" applyFont="1" applyFill="1" applyBorder="1" applyAlignment="1">
      <alignment horizontal="center" vertical="center" wrapText="1"/>
    </xf>
    <xf numFmtId="49" fontId="64" fillId="75" borderId="4" xfId="0" applyNumberFormat="1" applyFont="1" applyFill="1" applyBorder="1" applyAlignment="1">
      <alignment horizontal="center" vertical="center" wrapText="1"/>
    </xf>
    <xf numFmtId="49" fontId="64" fillId="75" borderId="92" xfId="0" applyNumberFormat="1" applyFont="1" applyFill="1" applyBorder="1" applyAlignment="1">
      <alignment horizontal="center" vertical="center" wrapText="1"/>
    </xf>
    <xf numFmtId="49" fontId="64" fillId="75" borderId="0" xfId="0" applyNumberFormat="1" applyFont="1" applyFill="1" applyAlignment="1">
      <alignment horizontal="center" vertical="center" wrapText="1"/>
    </xf>
    <xf numFmtId="49" fontId="64" fillId="75" borderId="12" xfId="0" applyNumberFormat="1" applyFont="1" applyFill="1" applyBorder="1" applyAlignment="1">
      <alignment horizontal="center" vertical="center" wrapText="1"/>
    </xf>
    <xf numFmtId="49" fontId="64" fillId="75" borderId="2" xfId="0" applyNumberFormat="1" applyFont="1" applyFill="1" applyBorder="1" applyAlignment="1">
      <alignment horizontal="center" vertical="center" wrapText="1"/>
    </xf>
    <xf numFmtId="49" fontId="64" fillId="75" borderId="9" xfId="0" applyNumberFormat="1" applyFont="1" applyFill="1" applyBorder="1" applyAlignment="1">
      <alignment horizontal="center" vertical="center" wrapText="1"/>
    </xf>
    <xf numFmtId="49" fontId="64" fillId="75" borderId="90" xfId="0" applyNumberFormat="1" applyFont="1" applyFill="1" applyBorder="1" applyAlignment="1">
      <alignment horizontal="center" vertical="center" wrapText="1"/>
    </xf>
    <xf numFmtId="49" fontId="64" fillId="75" borderId="6" xfId="0" applyNumberFormat="1" applyFont="1" applyFill="1" applyBorder="1" applyAlignment="1">
      <alignment horizontal="center" vertical="center" wrapText="1"/>
    </xf>
    <xf numFmtId="0" fontId="64" fillId="75" borderId="94" xfId="0" applyNumberFormat="1" applyFont="1" applyFill="1" applyBorder="1" applyAlignment="1">
      <alignment horizontal="left" vertical="center" wrapText="1"/>
    </xf>
    <xf numFmtId="0" fontId="64" fillId="75" borderId="91" xfId="0" applyNumberFormat="1" applyFont="1" applyFill="1" applyBorder="1" applyAlignment="1">
      <alignment horizontal="left" vertical="center" wrapText="1"/>
    </xf>
    <xf numFmtId="0" fontId="64" fillId="75" borderId="3" xfId="0" applyNumberFormat="1" applyFont="1" applyFill="1" applyBorder="1" applyAlignment="1">
      <alignment horizontal="left" vertical="center" wrapText="1"/>
    </xf>
    <xf numFmtId="0" fontId="64" fillId="75" borderId="5" xfId="0" applyNumberFormat="1" applyFont="1" applyFill="1" applyBorder="1" applyAlignment="1">
      <alignment horizontal="left" vertical="center" wrapText="1"/>
    </xf>
    <xf numFmtId="0" fontId="64" fillId="75" borderId="7" xfId="0" applyNumberFormat="1" applyFont="1" applyFill="1" applyBorder="1" applyAlignment="1">
      <alignment horizontal="left" vertical="center" wrapText="1"/>
    </xf>
    <xf numFmtId="0" fontId="64" fillId="75" borderId="4" xfId="0" applyNumberFormat="1" applyFont="1" applyFill="1" applyBorder="1" applyAlignment="1">
      <alignment horizontal="left" vertical="center" wrapText="1"/>
    </xf>
    <xf numFmtId="49" fontId="64" fillId="75" borderId="10" xfId="0" applyNumberFormat="1" applyFont="1" applyFill="1" applyBorder="1" applyAlignment="1">
      <alignment horizontal="center" vertical="center" wrapText="1"/>
    </xf>
    <xf numFmtId="49" fontId="64" fillId="75" borderId="94" xfId="0" applyNumberFormat="1" applyFont="1" applyFill="1" applyBorder="1" applyAlignment="1">
      <alignment horizontal="center" vertical="center" wrapText="1"/>
    </xf>
    <xf numFmtId="49" fontId="38" fillId="6" borderId="0" xfId="0" applyNumberFormat="1" applyFont="1" applyFill="1" applyAlignment="1"/>
    <xf numFmtId="49" fontId="32" fillId="6" borderId="0" xfId="0" applyNumberFormat="1" applyFont="1" applyFill="1" applyAlignment="1">
      <alignment horizontal="justify" vertical="center" wrapText="1"/>
    </xf>
    <xf numFmtId="49" fontId="38" fillId="6" borderId="0" xfId="0" applyNumberFormat="1" applyFont="1" applyFill="1" applyAlignment="1">
      <alignment vertical="center" wrapText="1"/>
    </xf>
    <xf numFmtId="49" fontId="34" fillId="0" borderId="0" xfId="0" applyNumberFormat="1" applyFont="1" applyAlignment="1">
      <alignment horizontal="justify" vertical="center" wrapText="1"/>
    </xf>
    <xf numFmtId="49" fontId="34" fillId="6" borderId="0" xfId="0" applyNumberFormat="1" applyFont="1" applyFill="1" applyAlignment="1">
      <alignment horizontal="justify" vertical="center" wrapText="1"/>
    </xf>
    <xf numFmtId="49" fontId="33" fillId="6" borderId="0" xfId="0" applyNumberFormat="1" applyFont="1" applyFill="1" applyAlignment="1">
      <alignment horizontal="justify" vertical="center" wrapText="1"/>
    </xf>
    <xf numFmtId="49" fontId="38" fillId="0" borderId="0" xfId="0" applyNumberFormat="1" applyFont="1" applyAlignment="1">
      <alignment vertical="center" wrapText="1"/>
    </xf>
    <xf numFmtId="49" fontId="33" fillId="0" borderId="0" xfId="0" applyNumberFormat="1" applyFont="1" applyAlignment="1">
      <alignment horizontal="justify" vertical="center" wrapText="1"/>
    </xf>
    <xf numFmtId="49" fontId="32" fillId="0" borderId="0" xfId="0" applyNumberFormat="1" applyFont="1" applyAlignment="1">
      <alignment horizontal="justify" vertical="center" wrapText="1"/>
    </xf>
    <xf numFmtId="0" fontId="179" fillId="75" borderId="88" xfId="80" applyFont="1" applyFill="1" applyBorder="1" applyAlignment="1">
      <alignment horizontal="center"/>
    </xf>
    <xf numFmtId="0" fontId="179" fillId="75" borderId="94" xfId="80" applyFont="1" applyFill="1" applyBorder="1" applyAlignment="1">
      <alignment horizontal="left" vertical="center"/>
    </xf>
    <xf numFmtId="0" fontId="179" fillId="75" borderId="91" xfId="80" applyFont="1" applyFill="1" applyBorder="1" applyAlignment="1">
      <alignment horizontal="left" vertical="center"/>
    </xf>
    <xf numFmtId="0" fontId="179" fillId="75" borderId="7" xfId="80" applyFont="1" applyFill="1" applyBorder="1" applyAlignment="1">
      <alignment horizontal="left" vertical="center"/>
    </xf>
    <xf numFmtId="0" fontId="179" fillId="75" borderId="4" xfId="80" applyFont="1" applyFill="1" applyBorder="1" applyAlignment="1">
      <alignment horizontal="left" vertical="center"/>
    </xf>
    <xf numFmtId="49" fontId="32" fillId="0" borderId="0" xfId="0" applyNumberFormat="1" applyFont="1" applyAlignment="1">
      <alignment horizontal="justify" vertical="center"/>
    </xf>
    <xf numFmtId="49" fontId="162" fillId="0" borderId="0" xfId="0" applyNumberFormat="1" applyFont="1" applyAlignment="1">
      <alignment horizontal="left" vertical="center" wrapText="1"/>
    </xf>
    <xf numFmtId="0" fontId="64" fillId="75" borderId="3" xfId="0" applyFont="1" applyFill="1" applyBorder="1" applyAlignment="1">
      <alignment horizontal="left" vertical="center"/>
    </xf>
    <xf numFmtId="0" fontId="64" fillId="75" borderId="5" xfId="0" applyFont="1" applyFill="1" applyBorder="1" applyAlignment="1">
      <alignment horizontal="left" vertical="center"/>
    </xf>
    <xf numFmtId="0" fontId="64" fillId="75" borderId="0" xfId="0" applyFont="1" applyFill="1" applyAlignment="1">
      <alignment horizontal="center" vertical="center"/>
    </xf>
    <xf numFmtId="0" fontId="41" fillId="0" borderId="0" xfId="0" applyFont="1" applyAlignment="1">
      <alignment horizontal="justify" vertical="center" wrapText="1"/>
    </xf>
    <xf numFmtId="0" fontId="40" fillId="0" borderId="0" xfId="0" applyFont="1" applyAlignment="1">
      <alignment horizontal="justify" vertical="center" wrapText="1"/>
    </xf>
    <xf numFmtId="0" fontId="39" fillId="0" borderId="0" xfId="0" applyFont="1" applyAlignment="1"/>
    <xf numFmtId="0" fontId="25" fillId="0" borderId="0" xfId="0" applyFont="1" applyAlignment="1">
      <alignment horizontal="justify" vertical="center"/>
    </xf>
    <xf numFmtId="0" fontId="25" fillId="0" borderId="0" xfId="0" applyFont="1" applyAlignment="1">
      <alignment vertical="center"/>
    </xf>
    <xf numFmtId="0" fontId="40" fillId="0" borderId="0" xfId="0" applyFont="1" applyAlignment="1">
      <alignment horizontal="justify" vertical="center"/>
    </xf>
    <xf numFmtId="0" fontId="64" fillId="75" borderId="10" xfId="0" applyFont="1" applyFill="1" applyBorder="1" applyAlignment="1">
      <alignment horizontal="left" vertical="center"/>
    </xf>
    <xf numFmtId="0" fontId="41" fillId="0" borderId="0" xfId="0" applyFont="1" applyAlignment="1">
      <alignment horizontal="justify" vertical="center"/>
    </xf>
    <xf numFmtId="0" fontId="64" fillId="75" borderId="62" xfId="0" applyFont="1" applyFill="1" applyBorder="1" applyAlignment="1">
      <alignment horizontal="center" vertical="center" wrapText="1"/>
    </xf>
    <xf numFmtId="0" fontId="64" fillId="75" borderId="53" xfId="0" applyFont="1" applyFill="1" applyBorder="1" applyAlignment="1">
      <alignment horizontal="center" vertical="center" wrapText="1"/>
    </xf>
    <xf numFmtId="0" fontId="64" fillId="75" borderId="59" xfId="0" applyFont="1" applyFill="1" applyBorder="1" applyAlignment="1">
      <alignment horizontal="center" vertical="center" wrapText="1"/>
    </xf>
    <xf numFmtId="0" fontId="64" fillId="75" borderId="60" xfId="0" applyFont="1" applyFill="1" applyBorder="1" applyAlignment="1">
      <alignment horizontal="center" vertical="center" wrapText="1"/>
    </xf>
    <xf numFmtId="0" fontId="64" fillId="75" borderId="54" xfId="0" applyFont="1" applyFill="1" applyBorder="1" applyAlignment="1">
      <alignment horizontal="center" vertical="center"/>
    </xf>
    <xf numFmtId="0" fontId="64" fillId="75" borderId="53" xfId="0" applyFont="1" applyFill="1" applyBorder="1" applyAlignment="1">
      <alignment horizontal="center" vertical="center"/>
    </xf>
    <xf numFmtId="49" fontId="64" fillId="75" borderId="59" xfId="0" applyNumberFormat="1" applyFont="1" applyFill="1" applyBorder="1" applyAlignment="1">
      <alignment horizontal="center" vertical="center"/>
    </xf>
    <xf numFmtId="49" fontId="64" fillId="75" borderId="60" xfId="0" applyNumberFormat="1" applyFont="1" applyFill="1" applyBorder="1" applyAlignment="1">
      <alignment horizontal="center" vertical="center"/>
    </xf>
    <xf numFmtId="49" fontId="64" fillId="75" borderId="61" xfId="0" applyNumberFormat="1" applyFont="1" applyFill="1" applyBorder="1" applyAlignment="1">
      <alignment horizontal="center" vertical="center"/>
    </xf>
    <xf numFmtId="49" fontId="64" fillId="75" borderId="56" xfId="0" applyNumberFormat="1" applyFont="1" applyFill="1" applyBorder="1" applyAlignment="1">
      <alignment horizontal="center" vertical="center"/>
    </xf>
    <xf numFmtId="49" fontId="64" fillId="75" borderId="61" xfId="0" applyNumberFormat="1" applyFont="1" applyFill="1" applyBorder="1" applyAlignment="1">
      <alignment horizontal="center" vertical="center" wrapText="1"/>
    </xf>
    <xf numFmtId="49" fontId="64" fillId="75" borderId="56" xfId="0" applyNumberFormat="1" applyFont="1" applyFill="1" applyBorder="1" applyAlignment="1">
      <alignment horizontal="center" vertical="center" wrapText="1"/>
    </xf>
    <xf numFmtId="204" fontId="12" fillId="6" borderId="53" xfId="0" applyNumberFormat="1" applyFont="1" applyFill="1" applyBorder="1" applyAlignment="1">
      <alignment horizontal="center" vertical="center" wrapText="1"/>
    </xf>
    <xf numFmtId="204" fontId="23" fillId="6" borderId="81" xfId="0" applyNumberFormat="1" applyFont="1" applyFill="1" applyBorder="1" applyAlignment="1">
      <alignment horizontal="right" vertical="center" wrapText="1"/>
    </xf>
    <xf numFmtId="204" fontId="23" fillId="6" borderId="61" xfId="0" applyNumberFormat="1" applyFont="1" applyFill="1" applyBorder="1" applyAlignment="1">
      <alignment horizontal="right" vertical="center" wrapText="1"/>
    </xf>
    <xf numFmtId="204" fontId="23" fillId="6" borderId="56" xfId="0" applyNumberFormat="1" applyFont="1" applyFill="1" applyBorder="1" applyAlignment="1">
      <alignment horizontal="right" vertical="center" wrapText="1"/>
    </xf>
    <xf numFmtId="186" fontId="12" fillId="74" borderId="54" xfId="0" applyNumberFormat="1" applyFont="1" applyFill="1" applyBorder="1" applyAlignment="1">
      <alignment horizontal="center" vertical="center"/>
    </xf>
    <xf numFmtId="186" fontId="12" fillId="74" borderId="61" xfId="0" applyNumberFormat="1" applyFont="1" applyFill="1" applyBorder="1" applyAlignment="1">
      <alignment horizontal="center" vertical="center"/>
    </xf>
    <xf numFmtId="186" fontId="12" fillId="74" borderId="56" xfId="0" applyNumberFormat="1" applyFont="1" applyFill="1" applyBorder="1" applyAlignment="1">
      <alignment horizontal="center" vertical="center"/>
    </xf>
    <xf numFmtId="204" fontId="23" fillId="6" borderId="53"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204" fontId="23" fillId="6" borderId="54" xfId="0" applyNumberFormat="1" applyFont="1" applyFill="1" applyBorder="1" applyAlignment="1">
      <alignment horizontal="right" vertical="center" wrapText="1"/>
    </xf>
    <xf numFmtId="0" fontId="12" fillId="6" borderId="53" xfId="0" applyFont="1" applyFill="1" applyBorder="1" applyAlignment="1">
      <alignment horizontal="center" vertical="center" wrapText="1"/>
    </xf>
    <xf numFmtId="204" fontId="23" fillId="6" borderId="55" xfId="0" applyNumberFormat="1" applyFont="1" applyFill="1" applyBorder="1" applyAlignment="1">
      <alignment horizontal="right" vertical="center" wrapText="1"/>
    </xf>
    <xf numFmtId="0" fontId="34" fillId="6" borderId="0" xfId="0" applyFont="1" applyFill="1" applyAlignment="1">
      <alignment horizontal="justify" vertical="center" wrapText="1"/>
    </xf>
    <xf numFmtId="0" fontId="64" fillId="75" borderId="88" xfId="0" applyFont="1" applyFill="1" applyBorder="1" applyAlignment="1">
      <alignment horizontal="center" vertical="center"/>
    </xf>
    <xf numFmtId="0" fontId="32" fillId="6" borderId="0" xfId="0" applyFont="1" applyFill="1" applyAlignment="1">
      <alignment horizontal="justify" vertical="center"/>
    </xf>
    <xf numFmtId="0" fontId="177" fillId="6" borderId="0" xfId="0" applyFont="1" applyFill="1" applyAlignment="1">
      <alignment horizontal="justify" vertical="center" wrapText="1"/>
    </xf>
    <xf numFmtId="0" fontId="38" fillId="6" borderId="0" xfId="0" applyFont="1" applyFill="1" applyAlignment="1">
      <alignment vertical="top" wrapText="1"/>
    </xf>
    <xf numFmtId="0" fontId="34" fillId="6" borderId="0" xfId="0" applyFont="1" applyFill="1" applyAlignment="1">
      <alignment horizontal="left" vertical="center" wrapText="1"/>
    </xf>
    <xf numFmtId="0" fontId="12" fillId="6" borderId="3" xfId="0" applyFont="1" applyFill="1" applyBorder="1" applyAlignment="1">
      <alignment vertical="center" wrapText="1"/>
    </xf>
    <xf numFmtId="0" fontId="12" fillId="6" borderId="0" xfId="0" applyFont="1" applyFill="1" applyAlignment="1">
      <alignment vertical="center" wrapText="1"/>
    </xf>
    <xf numFmtId="0" fontId="32" fillId="6" borderId="0" xfId="0" applyFont="1" applyFill="1" applyAlignment="1">
      <alignment vertical="center"/>
    </xf>
    <xf numFmtId="202" fontId="12" fillId="73" borderId="90"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88" xfId="0" quotePrefix="1" applyFont="1" applyFill="1" applyBorder="1" applyAlignment="1">
      <alignment horizontal="center" vertical="center"/>
    </xf>
    <xf numFmtId="0" fontId="12" fillId="6" borderId="88" xfId="0" applyFont="1" applyFill="1" applyBorder="1" applyAlignment="1">
      <alignment horizontal="center" vertical="center"/>
    </xf>
    <xf numFmtId="0" fontId="12" fillId="6" borderId="88" xfId="0" applyFont="1" applyFill="1" applyBorder="1" applyAlignment="1">
      <alignment horizontal="left" vertical="center"/>
    </xf>
    <xf numFmtId="186" fontId="12" fillId="6" borderId="90" xfId="0" applyNumberFormat="1" applyFont="1" applyFill="1" applyBorder="1" applyAlignment="1">
      <alignment horizontal="center" wrapText="1"/>
    </xf>
    <xf numFmtId="186" fontId="12" fillId="6" borderId="82" xfId="0" applyNumberFormat="1" applyFont="1" applyFill="1" applyBorder="1" applyAlignment="1">
      <alignment horizontal="center" wrapText="1"/>
    </xf>
    <xf numFmtId="0" fontId="12" fillId="6" borderId="88" xfId="0" applyFont="1" applyFill="1" applyBorder="1" applyAlignment="1">
      <alignment horizontal="left" vertical="center" wrapText="1"/>
    </xf>
    <xf numFmtId="0" fontId="12" fillId="6" borderId="90" xfId="0" applyFont="1" applyFill="1" applyBorder="1" applyAlignment="1">
      <alignment horizontal="left" vertical="center" wrapText="1"/>
    </xf>
    <xf numFmtId="0" fontId="12" fillId="6" borderId="6" xfId="0" applyFont="1" applyFill="1" applyBorder="1" applyAlignment="1">
      <alignment horizontal="left" vertical="center" wrapText="1"/>
    </xf>
    <xf numFmtId="1" fontId="12" fillId="6" borderId="90"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186" fontId="0" fillId="0" borderId="90"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90"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0" fontId="170" fillId="75" borderId="94" xfId="80" applyFont="1" applyFill="1" applyBorder="1" applyAlignment="1">
      <alignment horizontal="center" vertical="center" wrapText="1"/>
    </xf>
    <xf numFmtId="0" fontId="170" fillId="75" borderId="91" xfId="80" applyFont="1" applyFill="1" applyBorder="1" applyAlignment="1">
      <alignment horizontal="center" vertical="center" wrapText="1"/>
    </xf>
    <xf numFmtId="0" fontId="170" fillId="75" borderId="7" xfId="80" applyFont="1" applyFill="1" applyBorder="1" applyAlignment="1">
      <alignment horizontal="center" vertical="center" wrapText="1"/>
    </xf>
    <xf numFmtId="0" fontId="170" fillId="75" borderId="4" xfId="80" applyFont="1" applyFill="1" applyBorder="1" applyAlignment="1">
      <alignment horizontal="center" vertical="center" wrapText="1"/>
    </xf>
    <xf numFmtId="0" fontId="170" fillId="75" borderId="2" xfId="80" applyFont="1" applyFill="1" applyBorder="1" applyAlignment="1">
      <alignment horizontal="center" vertical="center" wrapText="1"/>
    </xf>
    <xf numFmtId="0" fontId="170" fillId="75" borderId="9" xfId="80" applyFont="1" applyFill="1" applyBorder="1" applyAlignment="1">
      <alignment horizontal="center" vertical="center" wrapText="1"/>
    </xf>
    <xf numFmtId="0" fontId="64" fillId="75" borderId="57" xfId="0" applyFont="1" applyFill="1" applyBorder="1" applyAlignment="1">
      <alignment horizontal="center" vertical="center" wrapText="1"/>
    </xf>
    <xf numFmtId="0" fontId="64" fillId="75" borderId="9" xfId="82" applyFont="1" applyFill="1" applyBorder="1" applyAlignment="1">
      <alignment horizontal="center" vertical="center" wrapText="1"/>
    </xf>
    <xf numFmtId="0" fontId="64" fillId="75" borderId="88" xfId="82" applyFont="1" applyFill="1" applyBorder="1" applyAlignment="1">
      <alignment horizontal="center" vertical="center" wrapText="1"/>
    </xf>
    <xf numFmtId="0" fontId="64" fillId="75" borderId="2" xfId="82" applyFont="1" applyFill="1" applyBorder="1" applyAlignment="1">
      <alignment horizontal="center" vertical="center" wrapText="1"/>
    </xf>
    <xf numFmtId="0" fontId="170" fillId="75" borderId="88" xfId="82" applyFont="1" applyFill="1" applyBorder="1" applyAlignment="1">
      <alignment horizontal="center" vertical="center" wrapText="1"/>
    </xf>
    <xf numFmtId="9" fontId="170" fillId="75" borderId="88" xfId="82" applyNumberFormat="1" applyFont="1" applyFill="1" applyBorder="1" applyAlignment="1">
      <alignment horizontal="center" vertical="center" wrapText="1"/>
    </xf>
    <xf numFmtId="0" fontId="64" fillId="75" borderId="91" xfId="0" applyFont="1" applyFill="1" applyBorder="1" applyAlignment="1">
      <alignment horizontal="left" vertical="center" wrapText="1"/>
    </xf>
    <xf numFmtId="0" fontId="64" fillId="75" borderId="90" xfId="0" applyFont="1" applyFill="1" applyBorder="1" applyAlignment="1">
      <alignment horizontal="center" vertical="center"/>
    </xf>
    <xf numFmtId="0" fontId="64" fillId="75" borderId="6" xfId="0" applyFont="1" applyFill="1" applyBorder="1" applyAlignment="1">
      <alignment horizontal="center" vertical="center"/>
    </xf>
    <xf numFmtId="0" fontId="64" fillId="75" borderId="9" xfId="0" applyFont="1" applyFill="1" applyBorder="1" applyAlignment="1">
      <alignment horizontal="center" vertical="center" wrapText="1"/>
    </xf>
    <xf numFmtId="0" fontId="64" fillId="75" borderId="10" xfId="0" applyFont="1" applyFill="1" applyBorder="1" applyAlignment="1">
      <alignment horizontal="center" vertical="center" wrapText="1"/>
    </xf>
    <xf numFmtId="0" fontId="64" fillId="75" borderId="14" xfId="0" applyFont="1" applyFill="1" applyBorder="1" applyAlignment="1">
      <alignment horizontal="left" vertical="center"/>
    </xf>
    <xf numFmtId="0" fontId="0" fillId="0" borderId="0" xfId="0" applyAlignment="1"/>
    <xf numFmtId="0" fontId="64" fillId="75" borderId="2" xfId="9" applyFont="1" applyFill="1" applyBorder="1" applyAlignment="1">
      <alignment horizontal="center" vertical="center" wrapText="1"/>
    </xf>
    <xf numFmtId="0" fontId="64" fillId="75" borderId="9" xfId="9" applyFont="1" applyFill="1" applyBorder="1" applyAlignment="1">
      <alignment horizontal="center" vertical="center" wrapText="1"/>
    </xf>
    <xf numFmtId="0" fontId="64" fillId="75" borderId="90" xfId="9" applyFont="1" applyFill="1" applyBorder="1" applyAlignment="1">
      <alignment horizontal="center" vertical="center" wrapText="1"/>
    </xf>
    <xf numFmtId="0" fontId="64" fillId="75" borderId="6" xfId="9" applyFont="1" applyFill="1" applyBorder="1" applyAlignment="1">
      <alignment horizontal="center" vertical="center" wrapText="1"/>
    </xf>
    <xf numFmtId="0" fontId="12" fillId="0" borderId="90"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22" fillId="6" borderId="0" xfId="0" applyFont="1" applyFill="1" applyAlignment="1">
      <alignment horizontal="left" vertical="center" wrapText="1"/>
    </xf>
    <xf numFmtId="0" fontId="37" fillId="6" borderId="0" xfId="0" applyFont="1" applyFill="1" applyAlignment="1">
      <alignment horizontal="left" vertical="center"/>
    </xf>
    <xf numFmtId="0" fontId="37" fillId="6" borderId="0" xfId="0" applyFont="1" applyFill="1" applyAlignment="1">
      <alignment horizontal="left" vertical="center" wrapText="1"/>
    </xf>
    <xf numFmtId="0" fontId="37" fillId="0" borderId="0" xfId="0" applyFont="1" applyAlignment="1">
      <alignment horizontal="left" vertical="center" wrapText="1"/>
    </xf>
    <xf numFmtId="0" fontId="22" fillId="0" borderId="0" xfId="0" applyFont="1" applyAlignment="1">
      <alignment horizontal="left" vertical="center" wrapText="1"/>
    </xf>
    <xf numFmtId="0" fontId="37" fillId="6" borderId="0" xfId="0" applyFont="1" applyFill="1" applyAlignment="1">
      <alignment horizontal="left" vertical="top" wrapText="1"/>
    </xf>
    <xf numFmtId="0" fontId="64" fillId="75" borderId="91" xfId="0" applyFont="1" applyFill="1" applyBorder="1" applyAlignment="1">
      <alignment horizontal="center" vertical="center" wrapText="1"/>
    </xf>
    <xf numFmtId="0" fontId="164" fillId="75" borderId="94" xfId="0" applyFont="1" applyFill="1" applyBorder="1" applyAlignment="1">
      <alignment horizontal="center" vertical="center" wrapText="1"/>
    </xf>
    <xf numFmtId="0" fontId="164" fillId="75" borderId="92" xfId="0" applyFont="1" applyFill="1" applyBorder="1" applyAlignment="1">
      <alignment horizontal="center" vertical="center" wrapText="1"/>
    </xf>
    <xf numFmtId="0" fontId="164" fillId="75" borderId="91" xfId="0" applyFont="1" applyFill="1" applyBorder="1" applyAlignment="1">
      <alignment horizontal="center" vertical="center" wrapText="1"/>
    </xf>
    <xf numFmtId="0" fontId="164" fillId="75" borderId="2" xfId="0" applyFont="1" applyFill="1" applyBorder="1" applyAlignment="1">
      <alignment horizontal="center" vertical="center" wrapText="1"/>
    </xf>
    <xf numFmtId="0" fontId="164" fillId="75" borderId="10" xfId="0" applyFont="1" applyFill="1" applyBorder="1" applyAlignment="1">
      <alignment horizontal="center" vertical="center" wrapText="1"/>
    </xf>
    <xf numFmtId="0" fontId="164" fillId="75" borderId="49" xfId="0" applyFont="1" applyFill="1" applyBorder="1" applyAlignment="1">
      <alignment horizontal="center" vertical="center" wrapText="1"/>
    </xf>
    <xf numFmtId="0" fontId="164" fillId="75" borderId="50" xfId="0" applyFont="1" applyFill="1" applyBorder="1" applyAlignment="1">
      <alignment horizontal="center" vertical="center" wrapText="1"/>
    </xf>
    <xf numFmtId="0" fontId="22" fillId="6" borderId="0" xfId="0" applyFont="1" applyFill="1" applyAlignment="1">
      <alignment horizontal="left" wrapText="1"/>
    </xf>
    <xf numFmtId="0" fontId="37" fillId="6" borderId="0" xfId="0" applyFont="1" applyFill="1" applyAlignment="1">
      <alignment horizontal="left" wrapText="1"/>
    </xf>
    <xf numFmtId="0" fontId="0" fillId="6" borderId="0" xfId="0" applyFont="1" applyFill="1" applyAlignment="1">
      <alignment horizontal="left" wrapText="1"/>
    </xf>
    <xf numFmtId="0" fontId="163" fillId="6" borderId="0" xfId="0" applyFont="1" applyFill="1" applyAlignment="1">
      <alignment horizontal="left"/>
    </xf>
    <xf numFmtId="0" fontId="161" fillId="6" borderId="90" xfId="0" applyFont="1" applyFill="1" applyBorder="1" applyAlignment="1">
      <alignment horizontal="center" vertical="center" wrapText="1"/>
    </xf>
    <xf numFmtId="0" fontId="161" fillId="6" borderId="14" xfId="0" applyFont="1" applyFill="1" applyBorder="1" applyAlignment="1">
      <alignment horizontal="center" vertical="center" wrapText="1"/>
    </xf>
    <xf numFmtId="0" fontId="161" fillId="6" borderId="6" xfId="0" applyFont="1" applyFill="1" applyBorder="1" applyAlignment="1">
      <alignment horizontal="center" vertical="center" wrapText="1"/>
    </xf>
    <xf numFmtId="0" fontId="66" fillId="75" borderId="90" xfId="0" applyFont="1" applyFill="1" applyBorder="1" applyAlignment="1">
      <alignment horizontal="center" vertical="center" wrapText="1"/>
    </xf>
    <xf numFmtId="0" fontId="66" fillId="75" borderId="14" xfId="0" applyFont="1" applyFill="1" applyBorder="1" applyAlignment="1">
      <alignment horizontal="center" vertical="center" wrapText="1"/>
    </xf>
    <xf numFmtId="0" fontId="0" fillId="0" borderId="90"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22" fillId="6" borderId="0" xfId="0" applyFont="1" applyFill="1" applyAlignment="1">
      <alignment horizontal="left" vertical="top" wrapText="1"/>
    </xf>
    <xf numFmtId="0" fontId="0" fillId="6" borderId="12" xfId="0" applyFill="1" applyBorder="1" applyAlignment="1">
      <alignment horizontal="left" vertical="top" wrapText="1"/>
    </xf>
    <xf numFmtId="0" fontId="64" fillId="75" borderId="5" xfId="0" applyFont="1" applyFill="1" applyBorder="1" applyAlignment="1">
      <alignment horizontal="center" vertical="center" wrapText="1"/>
    </xf>
    <xf numFmtId="0" fontId="64" fillId="75" borderId="94" xfId="0" applyFont="1" applyFill="1" applyBorder="1" applyAlignment="1">
      <alignment horizontal="center" vertical="center"/>
    </xf>
    <xf numFmtId="0" fontId="64" fillId="75" borderId="92" xfId="0" applyFont="1" applyFill="1" applyBorder="1" applyAlignment="1">
      <alignment horizontal="center" vertical="center"/>
    </xf>
    <xf numFmtId="0" fontId="64" fillId="75" borderId="91" xfId="0" applyFont="1" applyFill="1" applyBorder="1" applyAlignment="1">
      <alignment horizontal="center" vertical="center"/>
    </xf>
    <xf numFmtId="0" fontId="64" fillId="75" borderId="94" xfId="0" applyFont="1" applyFill="1" applyBorder="1" applyAlignment="1">
      <alignment horizontal="center" wrapText="1"/>
    </xf>
    <xf numFmtId="0" fontId="64" fillId="75" borderId="92" xfId="0" applyFont="1" applyFill="1" applyBorder="1" applyAlignment="1">
      <alignment horizontal="center" wrapText="1"/>
    </xf>
    <xf numFmtId="0" fontId="64" fillId="75" borderId="91" xfId="0" applyFont="1" applyFill="1" applyBorder="1" applyAlignment="1">
      <alignment horizontal="center" wrapText="1"/>
    </xf>
    <xf numFmtId="0" fontId="16" fillId="0" borderId="0" xfId="0" applyFont="1" applyFill="1" applyAlignment="1"/>
    <xf numFmtId="0" fontId="0" fillId="0" borderId="0" xfId="0" applyFill="1" applyAlignment="1"/>
    <xf numFmtId="0" fontId="12" fillId="6" borderId="0" xfId="0" applyFont="1" applyFill="1" applyAlignment="1">
      <alignment horizontal="left" vertical="center" wrapText="1"/>
    </xf>
    <xf numFmtId="0" fontId="0" fillId="6" borderId="0" xfId="0" applyFont="1" applyFill="1" applyAlignment="1">
      <alignment horizontal="left" vertical="top" wrapText="1"/>
    </xf>
    <xf numFmtId="0" fontId="37" fillId="6" borderId="0" xfId="0" applyFont="1" applyFill="1" applyAlignment="1">
      <alignment horizontal="left" vertical="top"/>
    </xf>
    <xf numFmtId="0" fontId="64" fillId="75" borderId="3" xfId="0" applyFont="1" applyFill="1" applyBorder="1" applyAlignment="1">
      <alignment horizontal="center" vertical="center" wrapText="1"/>
    </xf>
    <xf numFmtId="0" fontId="0" fillId="6" borderId="0" xfId="0" applyFill="1" applyAlignment="1">
      <alignment horizontal="left" vertical="center" wrapText="1"/>
    </xf>
    <xf numFmtId="0" fontId="64" fillId="75" borderId="3" xfId="0" applyFont="1" applyFill="1" applyBorder="1" applyAlignment="1">
      <alignment horizontal="left" vertical="center" wrapText="1"/>
    </xf>
    <xf numFmtId="0" fontId="64" fillId="75" borderId="5" xfId="0" applyFont="1" applyFill="1" applyBorder="1" applyAlignment="1">
      <alignment horizontal="left" vertical="center" wrapText="1"/>
    </xf>
    <xf numFmtId="0" fontId="12" fillId="6" borderId="90"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68" fillId="6" borderId="90" xfId="0" applyFont="1" applyFill="1" applyBorder="1" applyAlignment="1">
      <alignment horizontal="left" vertical="top" wrapText="1"/>
    </xf>
    <xf numFmtId="0" fontId="68" fillId="6" borderId="14" xfId="0" applyFont="1" applyFill="1" applyBorder="1" applyAlignment="1">
      <alignment horizontal="left" vertical="top" wrapText="1"/>
    </xf>
    <xf numFmtId="0" fontId="68" fillId="6" borderId="6" xfId="0" applyFont="1" applyFill="1" applyBorder="1" applyAlignment="1">
      <alignment horizontal="left" vertical="top" wrapText="1"/>
    </xf>
    <xf numFmtId="0" fontId="37" fillId="6" borderId="90" xfId="0" applyFont="1" applyFill="1" applyBorder="1" applyAlignment="1">
      <alignment horizontal="left" vertical="top" wrapText="1"/>
    </xf>
    <xf numFmtId="0" fontId="37" fillId="6" borderId="14" xfId="0" applyFont="1" applyFill="1" applyBorder="1" applyAlignment="1">
      <alignment horizontal="left" vertical="top" wrapText="1"/>
    </xf>
    <xf numFmtId="0" fontId="37" fillId="6" borderId="6" xfId="0" applyFont="1" applyFill="1" applyBorder="1" applyAlignment="1">
      <alignment horizontal="left" vertical="top" wrapText="1"/>
    </xf>
  </cellXfs>
  <cellStyles count="3300">
    <cellStyle name="%" xfId="3060"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79"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0"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1"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2"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3"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4"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09"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0"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1"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2"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3"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4"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7"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8"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29"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0"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1"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2"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39"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0"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1"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2"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3"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4"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5"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6" xr:uid="{36C49E8C-B8F3-4514-8A8A-6052B34EDA4E}"/>
    <cellStyle name="Bevitel 2" xfId="3276" xr:uid="{DDCF4DAA-C905-40A1-8DC3-4D1A6CD4BDA8}"/>
    <cellStyle name="blue" xfId="1999" xr:uid="{C61DA95C-82EE-40CF-BC93-89D6B50F684E}"/>
    <cellStyle name="Bra 2" xfId="2000" xr:uid="{29A8E68A-60EC-4DED-B8F1-13E3834DBC58}"/>
    <cellStyle name="Buena" xfId="3147"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8" xr:uid="{9F1E1EB2-F679-4BAA-B9C1-38B98E43C831}"/>
    <cellStyle name="Calculation 2 8" xfId="3277" xr:uid="{B491F2B5-F821-4695-8E3C-314BBDB21536}"/>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49" xr:uid="{1F66C5E6-DBCB-4C92-BB12-7CC121747582}"/>
    <cellStyle name="Cálculo 2" xfId="3278" xr:uid="{A714D697-36D1-4BE9-97F4-7C18C0F2FE48}"/>
    <cellStyle name="CalcҐCurrency (0)_laroux" xfId="508" xr:uid="{8C644B96-35FF-4586-822E-694F99401066}"/>
    <cellStyle name="Celda de comprobación" xfId="3150" xr:uid="{952E98CF-006C-48D0-B9BB-AF546D396B13}"/>
    <cellStyle name="Celda vinculada" xfId="3151"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7"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8"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59"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0"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69" xr:uid="{5AF81804-56B4-40C8-9659-F0E286CD14A7}"/>
    <cellStyle name="Entrada 2" xfId="3279" xr:uid="{41EBC094-C825-4175-A476-F87FA10189E7}"/>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0"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1"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2"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295" xr:uid="{B62B6A62-F9ED-430B-A6E0-B35FF0031837}"/>
    <cellStyle name="highlightExposure" xfId="3173" xr:uid="{001A4CA4-1F6A-472F-A52A-4E638E9F8A4D}"/>
    <cellStyle name="highlightText" xfId="3174" xr:uid="{A5129DE8-73F4-4ED2-B883-8A8CB0460905}"/>
    <cellStyle name="Hipervínculo 2" xfId="3175" xr:uid="{0A75F34A-1F4B-4620-841C-190C90A6AF9D}"/>
    <cellStyle name="Hivatkozott cella" xfId="3176" xr:uid="{8F283A40-9116-4D63-950A-FD1039B927E3}"/>
    <cellStyle name="Hyperlink" xfId="3273" xr:uid="{3E67F9F4-6DC4-4509-AB2A-E2B5E900E943}"/>
    <cellStyle name="Hyperlink 2" xfId="2024" xr:uid="{C0B08384-C94F-41A4-8296-F940643FFDB1}"/>
    <cellStyle name="Hyperlink 2 2" xfId="3177" xr:uid="{1FAD927F-05FB-474F-978C-59CF1858AB21}"/>
    <cellStyle name="Hyperlink 3" xfId="2023" xr:uid="{29E91A0A-0074-47D6-BA28-1BB15FF54648}"/>
    <cellStyle name="Hyperlink 3 2" xfId="3178" xr:uid="{EE4D87B7-6922-4DEF-9F43-9E4BB1B60151}"/>
    <cellStyle name="Hyperlänk 2" xfId="2025" xr:uid="{D198E4B6-8BD0-4CB6-A5B5-AD6C50B7C48C}"/>
    <cellStyle name="Incorrecto" xfId="3179"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0" xr:uid="{6B2A19D5-E49A-45B0-AC57-946B3DB125FB}"/>
    <cellStyle name="Input 2 8" xfId="3280" xr:uid="{05B4924D-585F-4AD9-A87E-9194E09BF7F0}"/>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1" xr:uid="{E864B6CE-6D23-441A-83ED-FA1660B9A91F}"/>
    <cellStyle name="Jegyzet" xfId="3182" xr:uid="{11471888-6B32-43DB-AC81-9D4E6F6A1541}"/>
    <cellStyle name="Jegyzet 2" xfId="3281" xr:uid="{9C3C3D2A-83B7-4403-A85B-60035D22DAAF}"/>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3" xr:uid="{C49358D7-80A2-446A-B6E6-40D54B4ADAFD}"/>
    <cellStyle name="Kimenet" xfId="3190" xr:uid="{5317C904-91CC-4D61-8C15-CF71B73FF1C4}"/>
    <cellStyle name="Kimenet 2" xfId="3282" xr:uid="{B324ECB3-14B6-4C5B-9F6E-3CB0159ABFA6}"/>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1"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298" xr:uid="{ABB93ABF-E6CB-4814-AB8F-2056E56323F9}"/>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2" xr:uid="{CEF1B492-3BD1-48B3-9990-D4B354842BD4}"/>
    <cellStyle name="Komma 49" xfId="3275" xr:uid="{6017DCA3-014F-4F90-9A54-510C81526F61}"/>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3" xr:uid="{8DDBDC2B-B0C3-49B6-9244-0265967BB99C}"/>
    <cellStyle name="Lien hypertexte 3" xfId="3194" xr:uid="{B07D3018-B81E-4BD5-A7C6-B48D765C02F0}"/>
    <cellStyle name="Link" xfId="3299" builtinId="8"/>
    <cellStyle name="Link 2" xfId="3195"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6"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7" xr:uid="{195DF565-1B9B-43CA-9727-D1BB6FD25D4E}"/>
    <cellStyle name="main_input" xfId="1117"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ares 3 2 2" xfId="3284" xr:uid="{8C1C2A29-FAF6-423C-8CED-D978CAB83167}"/>
    <cellStyle name="Millares 3 3" xfId="3283" xr:uid="{0980F9A1-4F8B-4C22-A543-603D67C8CF7E}"/>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2"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3"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4" xr:uid="{CF060018-EE1E-4709-B725-125574AC0C1E}"/>
    <cellStyle name="Normal 2 2 3" xfId="45" xr:uid="{F6145B3E-0B4D-4FE4-AA1D-AA0516879013}"/>
    <cellStyle name="Normal 2 2 3 2" xfId="3205" xr:uid="{652CF3E7-0C81-44B7-A3CC-6F5E0AF7D25B}"/>
    <cellStyle name="Normal 2 2 3 3" xfId="3206" xr:uid="{D43979F7-1664-42EC-887A-A1388E3A3CE2}"/>
    <cellStyle name="Normal 2 2 4" xfId="2056" xr:uid="{28713EAA-8523-4390-B5A1-FAA2E2D24EF1}"/>
    <cellStyle name="Normal 2 2 4 2" xfId="3294" xr:uid="{66347128-4099-45B7-8F4B-77B7BAE3358F}"/>
    <cellStyle name="Normal 2 2 5" xfId="2890" xr:uid="{9FA9C5E9-4D6A-4A77-93F5-18D25FDDB8B6}"/>
    <cellStyle name="Normal 2 2_5" xfId="3207"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8"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09"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0" xr:uid="{3A7198EC-B731-48E7-9E97-34957BF38738}"/>
    <cellStyle name="Normal 3 5" xfId="2119" xr:uid="{C0FDFE77-9DCF-402F-BF45-9280C8C8AA5B}"/>
    <cellStyle name="Normal 3 5 2" xfId="3296" xr:uid="{E9F591CC-2AFA-4897-9408-40ACFFF43E17}"/>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1" xr:uid="{495E1F2D-7374-49C7-8E5A-C6049A92B8A6}"/>
    <cellStyle name="Normal 3_~1520012" xfId="3212"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3"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4"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5"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6"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7" xr:uid="{856E928C-50B5-497D-B4CD-7EECB0D1319F}"/>
    <cellStyle name="Notas" xfId="3218" xr:uid="{F45EE2FE-C0DB-430E-A259-759ECE564A92}"/>
    <cellStyle name="Notas 2" xfId="3285" xr:uid="{32CC78B6-0536-4493-9A4B-489FF96B97C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19"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297" xr:uid="{0D5A1D22-3C78-4F99-87FB-EF0C8DC382A7}"/>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0" xr:uid="{A275B574-7353-42F1-AA93-4C854965896F}"/>
    <cellStyle name="Output 2 8" xfId="3286" xr:uid="{C2001EC0-7562-455C-A402-9E0950CAD343}"/>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1" xr:uid="{1BB0F2DC-645E-4BE8-B8A1-1AF5AE62EE01}"/>
    <cellStyle name="Porcentual 2 2" xfId="3222"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3"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4" xr:uid="{25E12B47-1236-42FF-9FB7-0DCB47D2D87B}"/>
    <cellStyle name="Prozent 2" xfId="3225" xr:uid="{3EEF2B14-B60B-4D95-9E51-5ED66C6E001E}"/>
    <cellStyle name="Rates" xfId="1816" xr:uid="{A60CABB9-C9B9-489B-9671-334A6704EE3D}"/>
    <cellStyle name="realtime" xfId="1817" xr:uid="{E42A32F5-DDAC-43E1-B6AE-E09772240EAA}"/>
    <cellStyle name="result" xfId="1818" xr:uid="{9B433EEF-9AA3-42A7-8543-CCA25AF56187}"/>
    <cellStyle name="Rossz" xfId="3226"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7" xr:uid="{6CCDC896-9B7E-466C-8153-C4FC2BECE917}"/>
    <cellStyle name="Salida 2" xfId="3287" xr:uid="{DB7336DC-23FA-486D-A740-F79D64B0FB0A}"/>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read only table)" xfId="3230" xr:uid="{7CC19F5D-0E30-4482-BFD9-5DCCBE3B14F7}"/>
    <cellStyle name="SAS FM Client calculated data cell (read only table) 2" xfId="3231" xr:uid="{4BD8645D-E395-4299-850D-B4DF4F27240F}"/>
    <cellStyle name="SAS FM Column drillable header" xfId="3232" xr:uid="{FE32C1EA-04A4-4DEE-8002-180499D31177}"/>
    <cellStyle name="SAS FM Column drillable header 2" xfId="3288" xr:uid="{3418E5C2-A96E-47B4-8E66-5FA86FFF7EF5}"/>
    <cellStyle name="SAS FM Column header" xfId="3233" xr:uid="{DDED3B94-08D5-4727-8EF1-6360AB48BB26}"/>
    <cellStyle name="SAS FM Column header 2" xfId="3289" xr:uid="{624F0347-64AB-47D6-99E2-D6C51DF5D405}"/>
    <cellStyle name="SAS FM Drill path" xfId="3234" xr:uid="{4B786157-3BEF-4123-AE47-76430DC55E1B}"/>
    <cellStyle name="SAS FM Invalid data cell" xfId="3235" xr:uid="{89489046-CF2F-4004-96DF-AD9F0500EF8A}"/>
    <cellStyle name="SAS FM Invalid data cell 2" xfId="3236" xr:uid="{0D2929EF-2966-4DBD-AD5C-3C88AB5FA633}"/>
    <cellStyle name="SAS FM No query data cell" xfId="3237" xr:uid="{69FA4809-9D7E-498B-B260-3C8FBB8F0DDE}"/>
    <cellStyle name="SAS FM No query data cell 2" xfId="3238" xr:uid="{09DF4FE8-0F0F-44E6-A9A1-0FB877AC2179}"/>
    <cellStyle name="SAS FM Protected member data cell" xfId="3239" xr:uid="{F2D3AA21-281E-478B-929D-4739E98B1AFA}"/>
    <cellStyle name="SAS FM Protected member data cell 2" xfId="3240" xr:uid="{22208A35-E5BC-4D57-9B9E-5FB4D895E50D}"/>
    <cellStyle name="SAS FM Read-only data cell (data entry table)" xfId="3241" xr:uid="{9DAAF891-9253-4DF0-8FA5-CF68FA472737}"/>
    <cellStyle name="SAS FM Read-only data cell (data entry table) 2" xfId="3242" xr:uid="{18D37856-57CA-4E97-876B-F87402BF577A}"/>
    <cellStyle name="SAS FM Read-only data cell (read-only table)" xfId="3243" xr:uid="{62D0CCAE-C67D-4C7B-916A-7940857D5B31}"/>
    <cellStyle name="SAS FM Read-only data cell (read-only table) 2" xfId="3244" xr:uid="{DD50466F-77AB-457E-B678-96F93D25FF47}"/>
    <cellStyle name="SAS FM Row drillable header" xfId="3245" xr:uid="{D641D648-7A41-40EF-A9CE-32D0A3613DD3}"/>
    <cellStyle name="SAS FM Row drillable header 2" xfId="3274" xr:uid="{E4E0F396-2871-418D-80EC-2FA9336968C7}"/>
    <cellStyle name="SAS FM Row header" xfId="3246" xr:uid="{35B23B87-A3FD-4631-ADCA-79D14109399A}"/>
    <cellStyle name="SAS FM Row header 2" xfId="3290" xr:uid="{CD53FDF6-8FA8-4868-9ADF-914D0E815FEE}"/>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Writeable data cell" xfId="3250" xr:uid="{3B36E94B-21A5-46AF-AC94-1DAEAA8FBA24}"/>
    <cellStyle name="SAS FM Writeable data cell 2" xfId="3251" xr:uid="{325BAFE9-B9F8-4678-A7D2-1C9260DB73A6}"/>
    <cellStyle name="Semleges" xfId="3252" xr:uid="{8FDF1A27-B8DD-4B64-A2E9-97C1F4E5C566}"/>
    <cellStyle name="showExposure" xfId="3253" xr:uid="{D1288553-8F80-45C3-ABB0-E7416FD13999}"/>
    <cellStyle name="Standard 2" xfId="3254" xr:uid="{768A041B-C4B5-4C3A-B8BB-DA46266C1104}"/>
    <cellStyle name="Standard 3" xfId="44"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59" xr:uid="{A991D76A-9975-4BF0-968F-FA27676D8BD6}"/>
    <cellStyle name="Számítás 2" xfId="3291" xr:uid="{D501F1C5-22E9-4ED5-A609-5C55735C79CF}"/>
    <cellStyle name="TemplateCollectionStyle" xfId="3260"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1" xr:uid="{C09F19CE-A487-461E-B8EF-8E6F2FFC53B4}"/>
    <cellStyle name="Texto explicativo" xfId="3262"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3" xr:uid="{DB69BA12-E2DC-464F-AE59-B9CC139B06EA}"/>
    <cellStyle name="TitreRub" xfId="1901" xr:uid="{720FE996-0703-40A3-85FF-FDA8AC3840A0}"/>
    <cellStyle name="TitreTab" xfId="1902"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69" xr:uid="{F89379A1-30E6-452F-BDA5-D86D98F0BCDD}"/>
    <cellStyle name="Total 2 8" xfId="3292" xr:uid="{38319D4B-6F9E-45A4-AEC7-D896DB8AF959}"/>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0" xr:uid="{71325226-1DC7-4B76-B47E-FA19DE6D913A}"/>
    <cellStyle name="Valuta 3" xfId="3271"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2" xr:uid="{83E94D70-2E88-45C9-8689-4DBA61D855BE}"/>
    <cellStyle name="Összesen 2" xfId="3293" xr:uid="{4454E9E3-527D-4527-9409-B1D84516D4DE}"/>
    <cellStyle name="ÅëÈ­ [0]_´ë¿ìÃâÇÏ¿äÃ» " xfId="224" xr:uid="{A2307A35-CEDB-41EC-9DCF-8354ECE15CF8}"/>
    <cellStyle name="ÅëÈ­_´ë¿ìÃâÇÏ¿äÃ» " xfId="225" xr:uid="{0D5FB7E4-2FA8-4197-9BF6-60BADAC5A05A}"/>
    <cellStyle name="ÅRPressTxt2" xfId="2886" xr:uid="{B661DB2F-AFD6-4B83-A6F4-4E5D5C193E78}"/>
  </cellStyles>
  <dxfs count="4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al-bank.dk/privat"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dimension ref="B2:H10"/>
  <sheetViews>
    <sheetView zoomScale="90" zoomScaleNormal="90" workbookViewId="0">
      <selection activeCell="L24" sqref="L24"/>
    </sheetView>
  </sheetViews>
  <sheetFormatPr defaultColWidth="9.140625" defaultRowHeight="15"/>
  <cols>
    <col min="1" max="16384" width="9.140625" style="23"/>
  </cols>
  <sheetData>
    <row r="2" spans="2:8">
      <c r="B2" s="302" t="s">
        <v>0</v>
      </c>
      <c r="C2" s="302"/>
      <c r="D2" s="303"/>
      <c r="E2" s="303"/>
      <c r="F2" s="303"/>
      <c r="G2" s="303"/>
      <c r="H2" s="303"/>
    </row>
    <row r="3" spans="2:8">
      <c r="B3" s="705" t="s">
        <v>1504</v>
      </c>
      <c r="C3" s="705"/>
      <c r="D3" s="705"/>
      <c r="E3" s="705"/>
      <c r="F3" s="705"/>
      <c r="G3" s="705"/>
      <c r="H3" s="705"/>
    </row>
    <row r="4" spans="2:8">
      <c r="B4" s="705"/>
      <c r="C4" s="705"/>
      <c r="D4" s="705"/>
      <c r="E4" s="705"/>
      <c r="F4" s="705"/>
      <c r="G4" s="705"/>
      <c r="H4" s="705"/>
    </row>
    <row r="5" spans="2:8">
      <c r="B5" s="705"/>
      <c r="C5" s="705"/>
      <c r="D5" s="705"/>
      <c r="E5" s="705"/>
      <c r="F5" s="705"/>
      <c r="G5" s="705"/>
      <c r="H5" s="705"/>
    </row>
    <row r="6" spans="2:8">
      <c r="B6" s="705"/>
      <c r="C6" s="705"/>
      <c r="D6" s="705"/>
      <c r="E6" s="705"/>
      <c r="F6" s="705"/>
      <c r="G6" s="705"/>
      <c r="H6" s="705"/>
    </row>
    <row r="7" spans="2:8">
      <c r="B7" s="705"/>
      <c r="C7" s="705"/>
      <c r="D7" s="705"/>
      <c r="E7" s="705"/>
      <c r="F7" s="705"/>
      <c r="G7" s="705"/>
      <c r="H7" s="705"/>
    </row>
    <row r="8" spans="2:8">
      <c r="B8" s="705"/>
      <c r="C8" s="705"/>
      <c r="D8" s="705"/>
      <c r="E8" s="705"/>
      <c r="F8" s="705"/>
      <c r="G8" s="705"/>
      <c r="H8" s="705"/>
    </row>
    <row r="9" spans="2:8">
      <c r="B9" s="705"/>
      <c r="C9" s="705"/>
      <c r="D9" s="705"/>
      <c r="E9" s="705"/>
      <c r="F9" s="705"/>
      <c r="G9" s="705"/>
      <c r="H9" s="705"/>
    </row>
    <row r="10" spans="2:8">
      <c r="B10" s="705"/>
      <c r="C10" s="705"/>
      <c r="D10" s="705"/>
      <c r="E10" s="705"/>
      <c r="F10" s="705"/>
      <c r="G10" s="705"/>
      <c r="H10" s="705"/>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CE32-D438-418E-8CCC-F478788CA464}">
  <dimension ref="B1:P126"/>
  <sheetViews>
    <sheetView topLeftCell="A3" zoomScale="90" zoomScaleNormal="90" workbookViewId="0">
      <selection activeCell="D21" sqref="D21"/>
    </sheetView>
  </sheetViews>
  <sheetFormatPr defaultColWidth="9.140625" defaultRowHeight="15"/>
  <cols>
    <col min="1" max="2" width="9.140625" style="29"/>
    <col min="3" max="3" width="59.42578125" style="29" customWidth="1"/>
    <col min="4" max="4" width="35.5703125" style="29" customWidth="1"/>
    <col min="5" max="6" width="23.42578125" style="29" customWidth="1"/>
    <col min="7" max="7" width="22.42578125" style="29" customWidth="1"/>
    <col min="8" max="8" width="31.5703125" style="29" customWidth="1"/>
    <col min="9" max="16384" width="9.140625" style="29"/>
  </cols>
  <sheetData>
    <row r="1" spans="2:16" ht="23.25" customHeight="1"/>
    <row r="2" spans="2:16" ht="21">
      <c r="B2" s="94" t="s">
        <v>1487</v>
      </c>
      <c r="G2" s="253" t="s">
        <v>224</v>
      </c>
    </row>
    <row r="3" spans="2:16" ht="21">
      <c r="C3" s="94"/>
    </row>
    <row r="4" spans="2:16" ht="21">
      <c r="C4" s="94"/>
      <c r="D4" s="94"/>
      <c r="E4" s="94"/>
      <c r="F4" s="94"/>
      <c r="G4" s="94"/>
    </row>
    <row r="5" spans="2:16" ht="21">
      <c r="B5" s="772" t="str">
        <f>Dates!B2</f>
        <v>At 30 June 2024 (DKK mio.)</v>
      </c>
      <c r="C5" s="773"/>
      <c r="D5" s="752" t="s">
        <v>516</v>
      </c>
      <c r="E5" s="94"/>
      <c r="F5" s="94"/>
      <c r="G5" s="94"/>
      <c r="H5" s="310"/>
    </row>
    <row r="6" spans="2:16" ht="21">
      <c r="B6" s="774"/>
      <c r="C6" s="775"/>
      <c r="D6" s="753"/>
      <c r="E6" s="94"/>
      <c r="F6" s="94"/>
      <c r="G6" s="94"/>
      <c r="H6" s="310"/>
    </row>
    <row r="7" spans="2:16" ht="21">
      <c r="B7" s="769" t="s">
        <v>517</v>
      </c>
      <c r="C7" s="770"/>
      <c r="D7" s="771"/>
      <c r="E7" s="94"/>
      <c r="F7" s="94"/>
      <c r="G7" s="94"/>
      <c r="H7" s="310"/>
    </row>
    <row r="8" spans="2:16" ht="21">
      <c r="B8" s="428">
        <v>1</v>
      </c>
      <c r="C8" s="317" t="s">
        <v>518</v>
      </c>
      <c r="D8" s="411">
        <v>19174.056115070045</v>
      </c>
      <c r="E8" s="94"/>
      <c r="F8" s="94"/>
      <c r="G8" s="94"/>
      <c r="H8" s="310"/>
    </row>
    <row r="9" spans="2:16" ht="21">
      <c r="B9" s="429" t="s">
        <v>519</v>
      </c>
      <c r="C9" s="317" t="s">
        <v>520</v>
      </c>
      <c r="D9" s="411">
        <v>18176.629721380046</v>
      </c>
      <c r="E9" s="94"/>
      <c r="F9" s="94"/>
      <c r="G9" s="94"/>
      <c r="H9" s="310"/>
    </row>
    <row r="10" spans="2:16" ht="21">
      <c r="B10" s="428">
        <v>2</v>
      </c>
      <c r="C10" s="317" t="s">
        <v>521</v>
      </c>
      <c r="D10" s="411">
        <v>63260.544998777208</v>
      </c>
      <c r="E10" s="94"/>
      <c r="F10" s="94"/>
      <c r="G10" s="94"/>
      <c r="H10" s="310"/>
    </row>
    <row r="11" spans="2:16" ht="21">
      <c r="B11" s="428">
        <v>3</v>
      </c>
      <c r="C11" s="317" t="s">
        <v>522</v>
      </c>
      <c r="D11" s="663">
        <v>30.309660018643008</v>
      </c>
      <c r="E11" s="94"/>
      <c r="F11" s="94"/>
      <c r="G11" s="94"/>
      <c r="H11" s="252"/>
      <c r="P11" s="235"/>
    </row>
    <row r="12" spans="2:16" ht="21">
      <c r="B12" s="429" t="s">
        <v>336</v>
      </c>
      <c r="C12" s="317" t="s">
        <v>520</v>
      </c>
      <c r="D12" s="663">
        <v>28.732964159147521</v>
      </c>
      <c r="E12" s="94"/>
      <c r="F12" s="94"/>
      <c r="G12" s="94"/>
    </row>
    <row r="13" spans="2:16" ht="21">
      <c r="B13" s="428">
        <v>4</v>
      </c>
      <c r="C13" s="317" t="s">
        <v>523</v>
      </c>
      <c r="D13" s="411">
        <v>134629.90100928899</v>
      </c>
      <c r="E13" s="94"/>
      <c r="F13" s="94"/>
      <c r="G13" s="94"/>
    </row>
    <row r="14" spans="2:16" ht="21">
      <c r="B14" s="428">
        <v>5</v>
      </c>
      <c r="C14" s="317" t="s">
        <v>524</v>
      </c>
      <c r="D14" s="663">
        <v>14.242048736073201</v>
      </c>
      <c r="E14" s="94"/>
      <c r="F14" s="94"/>
      <c r="G14" s="94"/>
    </row>
    <row r="15" spans="2:16" ht="21">
      <c r="B15" s="429" t="s">
        <v>525</v>
      </c>
      <c r="C15" s="317" t="s">
        <v>526</v>
      </c>
      <c r="D15" s="663">
        <v>13.50118330706187</v>
      </c>
      <c r="E15" s="94"/>
      <c r="F15" s="94"/>
      <c r="G15" s="94"/>
    </row>
    <row r="16" spans="2:16" ht="31.5">
      <c r="B16" s="429" t="s">
        <v>527</v>
      </c>
      <c r="C16" s="430" t="s">
        <v>528</v>
      </c>
      <c r="D16" s="341"/>
      <c r="E16" s="94"/>
      <c r="F16" s="94"/>
      <c r="G16" s="94"/>
    </row>
    <row r="17" spans="2:7" ht="61.5">
      <c r="B17" s="429" t="s">
        <v>529</v>
      </c>
      <c r="C17" s="430" t="s">
        <v>530</v>
      </c>
      <c r="D17" s="341"/>
      <c r="E17" s="94"/>
      <c r="F17" s="94"/>
      <c r="G17" s="94"/>
    </row>
    <row r="18" spans="2:7" ht="91.5">
      <c r="B18" s="389" t="s">
        <v>531</v>
      </c>
      <c r="C18" s="430" t="s">
        <v>532</v>
      </c>
      <c r="D18" s="341"/>
      <c r="E18" s="94"/>
      <c r="F18" s="94"/>
      <c r="G18" s="94"/>
    </row>
    <row r="19" spans="2:7" ht="21">
      <c r="B19" s="769" t="s">
        <v>533</v>
      </c>
      <c r="C19" s="770"/>
      <c r="D19" s="771"/>
      <c r="E19" s="94"/>
      <c r="F19" s="94"/>
      <c r="G19" s="94"/>
    </row>
    <row r="20" spans="2:7" ht="21">
      <c r="B20" s="429" t="s">
        <v>534</v>
      </c>
      <c r="C20" s="430" t="s">
        <v>535</v>
      </c>
      <c r="D20" s="427">
        <v>24.1</v>
      </c>
      <c r="E20" s="94"/>
      <c r="F20" s="94"/>
      <c r="G20" s="94"/>
    </row>
    <row r="21" spans="2:7" ht="21">
      <c r="B21" s="429" t="s">
        <v>536</v>
      </c>
      <c r="C21" s="317" t="s">
        <v>537</v>
      </c>
      <c r="D21" s="663">
        <v>20.6</v>
      </c>
      <c r="E21" s="94"/>
      <c r="F21" s="94"/>
      <c r="G21" s="94"/>
    </row>
    <row r="22" spans="2:7" ht="21">
      <c r="B22" s="429" t="s">
        <v>538</v>
      </c>
      <c r="C22" s="317" t="s">
        <v>539</v>
      </c>
      <c r="D22" s="663">
        <v>11.3</v>
      </c>
      <c r="E22" s="94"/>
      <c r="F22" s="94"/>
      <c r="G22" s="94"/>
    </row>
    <row r="23" spans="2:7" ht="21">
      <c r="B23" s="429" t="s">
        <v>540</v>
      </c>
      <c r="C23" s="317" t="s">
        <v>541</v>
      </c>
      <c r="D23" s="663">
        <v>9.6999999999999993</v>
      </c>
      <c r="E23" s="94"/>
      <c r="F23" s="94"/>
      <c r="G23" s="94"/>
    </row>
    <row r="24" spans="2:7" ht="21">
      <c r="C24" s="94"/>
      <c r="D24" s="94"/>
      <c r="E24" s="94"/>
      <c r="F24" s="94"/>
      <c r="G24" s="94"/>
    </row>
    <row r="25" spans="2:7" ht="21">
      <c r="C25" s="94"/>
      <c r="D25" s="94"/>
      <c r="E25" s="94"/>
      <c r="F25" s="94"/>
      <c r="G25" s="94"/>
    </row>
    <row r="26" spans="2:7" ht="21">
      <c r="C26" s="94"/>
      <c r="D26" s="94"/>
      <c r="E26" s="94"/>
      <c r="F26" s="94"/>
      <c r="G26" s="94"/>
    </row>
    <row r="27" spans="2:7" ht="21">
      <c r="C27" s="94"/>
      <c r="D27" s="94"/>
      <c r="E27" s="94"/>
      <c r="F27" s="94"/>
      <c r="G27" s="94"/>
    </row>
    <row r="28" spans="2:7" ht="36.6" customHeight="1">
      <c r="C28" s="94"/>
      <c r="D28" s="94"/>
      <c r="E28" s="94"/>
      <c r="F28" s="94"/>
      <c r="G28" s="94"/>
    </row>
    <row r="29" spans="2:7" ht="72.95" customHeight="1">
      <c r="C29" s="94"/>
      <c r="D29" s="94"/>
      <c r="E29" s="94"/>
      <c r="F29" s="94"/>
      <c r="G29" s="94"/>
    </row>
    <row r="30" spans="2:7" ht="21">
      <c r="C30" s="94"/>
      <c r="D30" s="94"/>
      <c r="E30" s="94"/>
      <c r="F30" s="94"/>
      <c r="G30" s="94"/>
    </row>
    <row r="31" spans="2:7" ht="21">
      <c r="C31" s="94"/>
      <c r="D31" s="94"/>
      <c r="E31" s="94"/>
      <c r="F31" s="94"/>
      <c r="G31" s="94"/>
    </row>
    <row r="32" spans="2:7" ht="21">
      <c r="C32" s="94"/>
      <c r="D32" s="94"/>
      <c r="E32" s="94"/>
      <c r="F32" s="94"/>
      <c r="G32" s="94"/>
    </row>
    <row r="33" spans="3:8" ht="21">
      <c r="C33" s="94"/>
      <c r="D33" s="94"/>
      <c r="E33" s="94"/>
      <c r="F33" s="94"/>
      <c r="G33" s="94"/>
    </row>
    <row r="34" spans="3:8" ht="21">
      <c r="C34" s="94"/>
      <c r="D34" s="94"/>
      <c r="E34" s="94"/>
      <c r="F34" s="94"/>
      <c r="G34" s="94"/>
    </row>
    <row r="35" spans="3:8" ht="21">
      <c r="C35" s="94"/>
      <c r="D35" s="94"/>
      <c r="E35" s="94"/>
      <c r="F35" s="94"/>
      <c r="G35" s="94"/>
    </row>
    <row r="36" spans="3:8" ht="21">
      <c r="C36" s="94"/>
      <c r="D36" s="94"/>
      <c r="E36" s="94"/>
      <c r="F36" s="94"/>
      <c r="G36" s="94"/>
    </row>
    <row r="37" spans="3:8" ht="21">
      <c r="C37" s="94"/>
      <c r="D37" s="94"/>
      <c r="E37" s="94"/>
      <c r="F37" s="94"/>
      <c r="G37" s="94"/>
    </row>
    <row r="38" spans="3:8" ht="21">
      <c r="C38" s="94"/>
      <c r="D38" s="94"/>
      <c r="E38" s="94"/>
      <c r="F38" s="94"/>
      <c r="G38" s="94"/>
    </row>
    <row r="39" spans="3:8" ht="21">
      <c r="C39" s="94"/>
      <c r="D39" s="94"/>
      <c r="E39" s="94"/>
      <c r="F39" s="94"/>
      <c r="G39" s="94"/>
    </row>
    <row r="40" spans="3:8" ht="21">
      <c r="C40" s="94"/>
      <c r="D40" s="94"/>
      <c r="E40" s="94"/>
      <c r="F40" s="94"/>
      <c r="G40" s="94"/>
    </row>
    <row r="41" spans="3:8" ht="21">
      <c r="C41" s="94"/>
      <c r="D41" s="94"/>
      <c r="E41" s="94"/>
      <c r="F41" s="94"/>
      <c r="G41" s="94"/>
    </row>
    <row r="42" spans="3:8" ht="21">
      <c r="C42" s="94"/>
      <c r="D42" s="94"/>
      <c r="E42" s="94"/>
      <c r="F42" s="94"/>
      <c r="G42" s="94"/>
    </row>
    <row r="43" spans="3:8" ht="21">
      <c r="C43" s="94"/>
      <c r="D43" s="94"/>
      <c r="E43" s="94"/>
      <c r="F43" s="94"/>
      <c r="G43" s="94"/>
      <c r="H43" s="80"/>
    </row>
    <row r="44" spans="3:8" ht="21">
      <c r="C44" s="94"/>
      <c r="D44" s="94"/>
      <c r="E44" s="94"/>
      <c r="F44" s="94"/>
      <c r="G44" s="94"/>
    </row>
    <row r="45" spans="3:8" ht="21">
      <c r="C45" s="94"/>
      <c r="D45" s="94"/>
      <c r="E45" s="94"/>
      <c r="F45" s="94"/>
      <c r="G45" s="94"/>
    </row>
    <row r="46" spans="3:8" ht="21">
      <c r="C46" s="94"/>
      <c r="D46" s="94"/>
      <c r="E46" s="94"/>
      <c r="F46" s="94"/>
      <c r="G46" s="94"/>
    </row>
    <row r="47" spans="3:8" ht="21">
      <c r="C47" s="94"/>
      <c r="D47" s="94"/>
      <c r="E47" s="94"/>
      <c r="F47" s="94"/>
      <c r="G47" s="94"/>
    </row>
    <row r="48" spans="3:8" ht="21">
      <c r="C48" s="94"/>
      <c r="D48" s="94"/>
      <c r="E48" s="94"/>
      <c r="F48" s="94"/>
      <c r="G48" s="94"/>
    </row>
    <row r="49" spans="3:7" ht="21">
      <c r="C49" s="94"/>
      <c r="D49" s="94"/>
      <c r="E49" s="94"/>
      <c r="F49" s="94"/>
      <c r="G49" s="94"/>
    </row>
    <row r="50" spans="3:7" ht="21">
      <c r="C50" s="94"/>
      <c r="D50" s="94"/>
      <c r="E50" s="94"/>
      <c r="F50" s="94"/>
      <c r="G50" s="94"/>
    </row>
    <row r="51" spans="3:7" ht="21">
      <c r="C51" s="94"/>
      <c r="D51" s="94"/>
      <c r="E51" s="94"/>
      <c r="F51" s="94"/>
      <c r="G51" s="94"/>
    </row>
    <row r="52" spans="3:7" ht="21">
      <c r="C52" s="94"/>
      <c r="D52" s="94"/>
      <c r="E52" s="94"/>
      <c r="F52" s="94"/>
      <c r="G52" s="94"/>
    </row>
    <row r="53" spans="3:7" ht="21">
      <c r="C53" s="94"/>
      <c r="D53" s="94"/>
      <c r="E53" s="94"/>
      <c r="F53" s="94"/>
      <c r="G53" s="94"/>
    </row>
    <row r="54" spans="3:7" ht="21">
      <c r="C54" s="94"/>
      <c r="D54" s="94"/>
      <c r="E54" s="94"/>
      <c r="F54" s="94"/>
      <c r="G54" s="94"/>
    </row>
    <row r="55" spans="3:7" ht="21">
      <c r="C55" s="94"/>
      <c r="D55" s="94"/>
      <c r="E55" s="94"/>
      <c r="F55" s="94"/>
      <c r="G55" s="94"/>
    </row>
    <row r="56" spans="3:7" ht="21">
      <c r="C56" s="94"/>
      <c r="D56" s="94"/>
      <c r="E56" s="94"/>
      <c r="F56" s="94"/>
      <c r="G56" s="94"/>
    </row>
    <row r="57" spans="3:7" ht="21">
      <c r="C57" s="94"/>
      <c r="D57" s="94"/>
      <c r="E57" s="94"/>
      <c r="F57" s="94"/>
      <c r="G57" s="94"/>
    </row>
    <row r="58" spans="3:7" ht="21">
      <c r="C58" s="94"/>
      <c r="D58" s="94"/>
      <c r="E58" s="94"/>
      <c r="F58" s="94"/>
      <c r="G58" s="94"/>
    </row>
    <row r="59" spans="3:7" ht="21">
      <c r="C59" s="94"/>
      <c r="D59" s="94"/>
      <c r="E59" s="94"/>
      <c r="F59" s="94"/>
      <c r="G59" s="94"/>
    </row>
    <row r="60" spans="3:7" ht="21">
      <c r="C60" s="94"/>
      <c r="D60" s="94"/>
      <c r="E60" s="94"/>
      <c r="F60" s="94"/>
      <c r="G60" s="94"/>
    </row>
    <row r="61" spans="3:7" ht="21">
      <c r="C61" s="94"/>
      <c r="D61" s="94"/>
      <c r="E61" s="94"/>
      <c r="F61" s="94"/>
      <c r="G61" s="94"/>
    </row>
    <row r="62" spans="3:7" ht="21">
      <c r="C62" s="94"/>
      <c r="D62" s="94"/>
      <c r="E62" s="94"/>
      <c r="F62" s="94"/>
      <c r="G62" s="94"/>
    </row>
    <row r="63" spans="3:7" ht="21">
      <c r="C63" s="94"/>
      <c r="D63" s="94"/>
      <c r="E63" s="94"/>
      <c r="F63" s="94"/>
      <c r="G63" s="94"/>
    </row>
    <row r="64" spans="3:7" ht="21">
      <c r="C64" s="94"/>
      <c r="D64" s="94"/>
      <c r="E64" s="94"/>
      <c r="F64" s="94"/>
      <c r="G64" s="94"/>
    </row>
    <row r="65" spans="3:10" ht="21">
      <c r="C65" s="94"/>
      <c r="D65" s="94"/>
      <c r="E65" s="94"/>
      <c r="F65" s="94"/>
      <c r="G65" s="94"/>
    </row>
    <row r="66" spans="3:10" ht="21">
      <c r="C66" s="94"/>
      <c r="D66" s="94"/>
      <c r="E66" s="94"/>
      <c r="F66" s="94"/>
      <c r="G66" s="94"/>
    </row>
    <row r="67" spans="3:10" ht="21">
      <c r="C67" s="94"/>
      <c r="D67" s="94"/>
      <c r="E67" s="94"/>
      <c r="F67" s="94"/>
      <c r="G67" s="94"/>
    </row>
    <row r="68" spans="3:10" ht="21">
      <c r="C68" s="94"/>
      <c r="D68" s="94"/>
      <c r="E68" s="94"/>
      <c r="F68" s="94"/>
      <c r="G68" s="94"/>
      <c r="J68" s="312"/>
    </row>
    <row r="69" spans="3:10" ht="21">
      <c r="C69" s="94"/>
      <c r="D69" s="94"/>
      <c r="E69" s="94"/>
      <c r="F69" s="94"/>
      <c r="G69" s="94"/>
      <c r="J69" s="69"/>
    </row>
    <row r="70" spans="3:10" ht="21">
      <c r="C70" s="94"/>
      <c r="D70" s="94"/>
      <c r="E70" s="94"/>
      <c r="F70" s="94"/>
      <c r="G70" s="94"/>
      <c r="J70" s="69"/>
    </row>
    <row r="71" spans="3:10" ht="21">
      <c r="C71" s="94"/>
      <c r="D71" s="94"/>
      <c r="E71" s="94"/>
      <c r="F71" s="94"/>
      <c r="G71" s="94"/>
    </row>
    <row r="72" spans="3:10" ht="21">
      <c r="C72" s="94"/>
      <c r="D72" s="94"/>
      <c r="E72" s="94"/>
      <c r="F72" s="94"/>
      <c r="G72" s="94"/>
    </row>
    <row r="73" spans="3:10" ht="21">
      <c r="C73" s="94"/>
      <c r="D73" s="94"/>
      <c r="E73" s="94"/>
      <c r="F73" s="94"/>
      <c r="G73" s="94"/>
    </row>
    <row r="74" spans="3:10" ht="21">
      <c r="C74" s="94"/>
      <c r="D74" s="94"/>
      <c r="E74" s="94"/>
      <c r="F74" s="94"/>
      <c r="G74" s="94"/>
    </row>
    <row r="75" spans="3:10" ht="21">
      <c r="C75" s="94"/>
      <c r="D75" s="94"/>
      <c r="E75" s="94"/>
      <c r="F75" s="94"/>
      <c r="G75" s="94"/>
    </row>
    <row r="76" spans="3:10" ht="21">
      <c r="C76" s="94"/>
      <c r="D76" s="94"/>
      <c r="E76" s="94"/>
      <c r="F76" s="94"/>
      <c r="G76" s="94"/>
    </row>
    <row r="77" spans="3:10" ht="21">
      <c r="C77" s="94"/>
      <c r="D77" s="94"/>
      <c r="E77" s="94"/>
      <c r="F77" s="94"/>
      <c r="G77" s="94"/>
    </row>
    <row r="78" spans="3:10" ht="21">
      <c r="C78" s="94"/>
      <c r="D78" s="94"/>
      <c r="E78" s="94"/>
      <c r="F78" s="94"/>
      <c r="G78" s="94"/>
    </row>
    <row r="79" spans="3:10" ht="21">
      <c r="C79" s="94"/>
      <c r="D79" s="94"/>
      <c r="E79" s="94"/>
      <c r="F79" s="94"/>
      <c r="G79" s="94"/>
    </row>
    <row r="80" spans="3:10" ht="21">
      <c r="C80" s="94"/>
      <c r="D80" s="94"/>
      <c r="E80" s="94"/>
      <c r="F80" s="94"/>
      <c r="G80" s="94"/>
    </row>
    <row r="81" spans="3:7" ht="21">
      <c r="C81" s="94"/>
      <c r="D81" s="94"/>
      <c r="E81" s="94"/>
      <c r="F81" s="94"/>
      <c r="G81" s="94"/>
    </row>
    <row r="82" spans="3:7" ht="21">
      <c r="C82" s="94"/>
      <c r="D82" s="94"/>
      <c r="E82" s="94"/>
      <c r="F82" s="94"/>
      <c r="G82" s="94"/>
    </row>
    <row r="83" spans="3:7" ht="21">
      <c r="C83" s="94"/>
      <c r="D83" s="94"/>
      <c r="E83" s="94"/>
      <c r="F83" s="94"/>
      <c r="G83" s="94"/>
    </row>
    <row r="84" spans="3:7" ht="21">
      <c r="C84" s="94"/>
      <c r="D84" s="94"/>
      <c r="E84" s="94"/>
      <c r="F84" s="94"/>
      <c r="G84" s="94"/>
    </row>
    <row r="85" spans="3:7" ht="21">
      <c r="C85" s="94"/>
      <c r="D85" s="94"/>
      <c r="E85" s="94"/>
      <c r="F85" s="94"/>
      <c r="G85" s="94"/>
    </row>
    <row r="86" spans="3:7" ht="21">
      <c r="C86" s="94"/>
      <c r="D86" s="94"/>
      <c r="E86" s="94"/>
      <c r="F86" s="94"/>
      <c r="G86" s="94"/>
    </row>
    <row r="87" spans="3:7" ht="21">
      <c r="C87" s="94"/>
      <c r="D87" s="94"/>
      <c r="E87" s="94"/>
      <c r="F87" s="94"/>
      <c r="G87" s="94"/>
    </row>
    <row r="88" spans="3:7" ht="21">
      <c r="C88" s="94"/>
      <c r="D88" s="94"/>
      <c r="E88" s="94"/>
      <c r="F88" s="94"/>
      <c r="G88" s="94"/>
    </row>
    <row r="89" spans="3:7" ht="21">
      <c r="C89" s="94"/>
      <c r="D89" s="94"/>
      <c r="E89" s="94"/>
      <c r="F89" s="94"/>
      <c r="G89" s="94"/>
    </row>
    <row r="90" spans="3:7" ht="21">
      <c r="C90" s="94"/>
      <c r="D90" s="94"/>
      <c r="E90" s="94"/>
      <c r="F90" s="94"/>
      <c r="G90" s="94"/>
    </row>
    <row r="91" spans="3:7" ht="21">
      <c r="C91" s="94"/>
      <c r="D91" s="94"/>
      <c r="E91" s="94"/>
      <c r="F91" s="94"/>
      <c r="G91" s="94"/>
    </row>
    <row r="92" spans="3:7" ht="21">
      <c r="C92" s="94"/>
      <c r="D92" s="94"/>
      <c r="E92" s="94"/>
      <c r="F92" s="94"/>
      <c r="G92" s="94"/>
    </row>
    <row r="93" spans="3:7" ht="21">
      <c r="C93" s="94"/>
      <c r="D93" s="94"/>
      <c r="E93" s="94"/>
      <c r="F93" s="94"/>
      <c r="G93" s="94"/>
    </row>
    <row r="94" spans="3:7" ht="21">
      <c r="C94" s="94"/>
      <c r="D94" s="94"/>
      <c r="E94" s="94"/>
      <c r="F94" s="94"/>
      <c r="G94" s="94"/>
    </row>
    <row r="95" spans="3:7" ht="21">
      <c r="C95" s="94"/>
      <c r="D95" s="94"/>
      <c r="E95" s="94"/>
      <c r="F95" s="94"/>
      <c r="G95" s="94"/>
    </row>
    <row r="96" spans="3:7" ht="21">
      <c r="C96" s="94"/>
      <c r="D96" s="94"/>
      <c r="E96" s="94"/>
      <c r="F96" s="94"/>
      <c r="G96" s="94"/>
    </row>
    <row r="97" spans="3:7" ht="21">
      <c r="C97" s="94"/>
      <c r="D97" s="94"/>
      <c r="E97" s="94"/>
      <c r="F97" s="94"/>
      <c r="G97" s="94"/>
    </row>
    <row r="98" spans="3:7" ht="21">
      <c r="C98" s="94"/>
      <c r="D98" s="94"/>
      <c r="E98" s="94"/>
      <c r="F98" s="94"/>
      <c r="G98" s="94"/>
    </row>
    <row r="99" spans="3:7" ht="21">
      <c r="C99" s="94"/>
      <c r="D99" s="94"/>
      <c r="E99" s="94"/>
      <c r="F99" s="94"/>
      <c r="G99" s="94"/>
    </row>
    <row r="100" spans="3:7" ht="21">
      <c r="C100" s="94"/>
      <c r="D100" s="94"/>
      <c r="E100" s="94"/>
      <c r="F100" s="94"/>
      <c r="G100" s="94"/>
    </row>
    <row r="101" spans="3:7" ht="21">
      <c r="C101" s="94"/>
      <c r="D101" s="94"/>
      <c r="E101" s="94"/>
      <c r="F101" s="94"/>
      <c r="G101" s="94"/>
    </row>
    <row r="102" spans="3:7" ht="21">
      <c r="C102" s="94"/>
      <c r="D102" s="94"/>
      <c r="E102" s="94"/>
      <c r="F102" s="94"/>
      <c r="G102" s="94"/>
    </row>
    <row r="103" spans="3:7" ht="21">
      <c r="C103" s="94"/>
      <c r="D103" s="94"/>
      <c r="E103" s="94"/>
      <c r="F103" s="94"/>
      <c r="G103" s="94"/>
    </row>
    <row r="104" spans="3:7" ht="21">
      <c r="C104" s="94"/>
      <c r="D104" s="94"/>
      <c r="E104" s="94"/>
      <c r="F104" s="94"/>
      <c r="G104" s="94"/>
    </row>
    <row r="105" spans="3:7" ht="21">
      <c r="C105" s="94"/>
      <c r="D105" s="94"/>
      <c r="E105" s="94"/>
      <c r="F105" s="94"/>
      <c r="G105" s="94"/>
    </row>
    <row r="106" spans="3:7" ht="21">
      <c r="C106" s="94"/>
      <c r="D106" s="94"/>
      <c r="E106" s="94"/>
      <c r="F106" s="94"/>
      <c r="G106" s="94"/>
    </row>
    <row r="107" spans="3:7" ht="21">
      <c r="C107" s="94"/>
      <c r="D107" s="94"/>
      <c r="E107" s="94"/>
      <c r="F107" s="94"/>
      <c r="G107" s="94"/>
    </row>
    <row r="108" spans="3:7" ht="21">
      <c r="C108" s="94"/>
      <c r="D108" s="94"/>
      <c r="E108" s="94"/>
      <c r="F108" s="94"/>
      <c r="G108" s="94"/>
    </row>
    <row r="109" spans="3:7" ht="21">
      <c r="C109" s="94"/>
      <c r="D109" s="94"/>
      <c r="E109" s="94"/>
      <c r="F109" s="94"/>
      <c r="G109" s="94"/>
    </row>
    <row r="110" spans="3:7" ht="21">
      <c r="C110" s="94"/>
      <c r="D110" s="94"/>
      <c r="E110" s="94"/>
      <c r="F110" s="94"/>
      <c r="G110" s="94"/>
    </row>
    <row r="111" spans="3:7" ht="21">
      <c r="C111" s="94"/>
      <c r="D111" s="94"/>
      <c r="E111" s="94"/>
      <c r="F111" s="94"/>
      <c r="G111" s="94"/>
    </row>
    <row r="112" spans="3:7" ht="21">
      <c r="C112" s="94"/>
      <c r="D112" s="94"/>
      <c r="E112" s="94"/>
      <c r="F112" s="94"/>
      <c r="G112" s="94"/>
    </row>
    <row r="113" spans="3:7" ht="21">
      <c r="C113" s="94"/>
      <c r="D113" s="94"/>
      <c r="E113" s="94"/>
      <c r="F113" s="94"/>
      <c r="G113" s="94"/>
    </row>
    <row r="114" spans="3:7" ht="13.5" customHeight="1">
      <c r="C114" s="94"/>
      <c r="D114" s="94"/>
      <c r="E114" s="94"/>
      <c r="F114" s="94"/>
      <c r="G114" s="94"/>
    </row>
    <row r="115" spans="3:7" ht="12" customHeight="1">
      <c r="C115" s="94"/>
      <c r="D115" s="94"/>
      <c r="E115" s="94"/>
      <c r="F115" s="94"/>
      <c r="G115" s="94"/>
    </row>
    <row r="116" spans="3:7" ht="5.0999999999999996" customHeight="1">
      <c r="C116" s="94"/>
      <c r="D116" s="94"/>
      <c r="E116" s="94"/>
      <c r="F116" s="94"/>
      <c r="G116" s="94"/>
    </row>
    <row r="117" spans="3:7" ht="8.25" customHeight="1">
      <c r="C117" s="94"/>
      <c r="D117" s="94"/>
      <c r="E117" s="94"/>
      <c r="F117" s="94"/>
      <c r="G117" s="94"/>
    </row>
    <row r="118" spans="3:7" ht="21">
      <c r="C118" s="94"/>
      <c r="D118" s="94"/>
      <c r="E118" s="94"/>
      <c r="F118" s="94"/>
      <c r="G118" s="94"/>
    </row>
    <row r="119" spans="3:7" ht="21">
      <c r="C119" s="94"/>
      <c r="D119" s="94"/>
      <c r="E119" s="94"/>
      <c r="F119" s="94"/>
      <c r="G119" s="94"/>
    </row>
    <row r="120" spans="3:7" ht="21">
      <c r="C120" s="94"/>
      <c r="D120" s="94"/>
      <c r="E120" s="94"/>
      <c r="F120" s="94"/>
      <c r="G120" s="94"/>
    </row>
    <row r="121" spans="3:7" ht="21">
      <c r="C121" s="94"/>
      <c r="D121" s="94"/>
      <c r="E121" s="94"/>
      <c r="F121" s="94"/>
      <c r="G121" s="94"/>
    </row>
    <row r="122" spans="3:7" ht="21">
      <c r="C122" s="94"/>
      <c r="D122" s="94"/>
      <c r="E122" s="94"/>
      <c r="F122" s="94"/>
      <c r="G122" s="94"/>
    </row>
    <row r="123" spans="3:7" ht="21">
      <c r="C123" s="94"/>
      <c r="D123" s="94"/>
      <c r="E123" s="94"/>
      <c r="F123" s="94"/>
      <c r="G123" s="94"/>
    </row>
    <row r="124" spans="3:7" ht="21">
      <c r="C124" s="94"/>
      <c r="D124" s="94"/>
      <c r="E124" s="94"/>
      <c r="F124" s="94"/>
      <c r="G124" s="94"/>
    </row>
    <row r="125" spans="3:7" ht="21">
      <c r="C125" s="94"/>
      <c r="D125" s="94"/>
      <c r="E125" s="94"/>
      <c r="F125" s="94"/>
      <c r="G125" s="94"/>
    </row>
    <row r="126" spans="3:7" ht="21">
      <c r="C126" s="94"/>
      <c r="D126" s="94"/>
      <c r="E126" s="94"/>
      <c r="F126" s="94"/>
      <c r="G126" s="94"/>
    </row>
  </sheetData>
  <mergeCells count="4">
    <mergeCell ref="B19:D19"/>
    <mergeCell ref="D5:D6"/>
    <mergeCell ref="B7:D7"/>
    <mergeCell ref="B5:C6"/>
  </mergeCells>
  <conditionalFormatting sqref="D16:D18">
    <cfRule type="cellIs" dxfId="17" priority="3" stopIfTrue="1" operator="lessThan">
      <formula>0</formula>
    </cfRule>
  </conditionalFormatting>
  <conditionalFormatting sqref="B18">
    <cfRule type="cellIs" dxfId="16" priority="2" stopIfTrue="1" operator="lessThan">
      <formula>0</formula>
    </cfRule>
  </conditionalFormatting>
  <conditionalFormatting sqref="D20">
    <cfRule type="cellIs" dxfId="15" priority="1" stopIfTrue="1" operator="lessThan">
      <formula>0</formula>
    </cfRule>
  </conditionalFormatting>
  <hyperlinks>
    <hyperlink ref="G2" location="'Index '!A1" display="Return to index" xr:uid="{2A3262D8-888E-4D44-82EE-45497341E8E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pageSetUpPr fitToPage="1"/>
  </sheetPr>
  <dimension ref="A1:N43"/>
  <sheetViews>
    <sheetView showGridLines="0" zoomScale="90" zoomScaleNormal="90" workbookViewId="0">
      <selection activeCell="G2" sqref="G2"/>
    </sheetView>
  </sheetViews>
  <sheetFormatPr defaultColWidth="9.140625" defaultRowHeight="15"/>
  <cols>
    <col min="1" max="1" width="5.42578125" style="45" customWidth="1"/>
    <col min="2" max="2" width="9.140625" style="45"/>
    <col min="3" max="3" width="60.5703125" style="45" customWidth="1"/>
    <col min="4" max="4" width="18.85546875" style="49" customWidth="1"/>
    <col min="5" max="5" width="19" style="45" customWidth="1"/>
    <col min="6" max="6" width="21.42578125" style="45" customWidth="1"/>
    <col min="7" max="7" width="18.5703125" style="45" customWidth="1"/>
    <col min="8" max="16384" width="9.140625" style="45"/>
  </cols>
  <sheetData>
    <row r="1" spans="1:14" ht="27" customHeight="1"/>
    <row r="2" spans="1:14" ht="27" customHeight="1">
      <c r="A2" s="43"/>
      <c r="B2" s="94" t="s">
        <v>542</v>
      </c>
      <c r="C2" s="94"/>
      <c r="D2" s="652"/>
      <c r="E2" s="44"/>
      <c r="G2" s="253" t="s">
        <v>224</v>
      </c>
    </row>
    <row r="3" spans="1:14" ht="15.6" customHeight="1">
      <c r="A3" s="44"/>
      <c r="B3" s="94"/>
      <c r="C3" s="94"/>
      <c r="D3" s="652"/>
      <c r="E3" s="44"/>
    </row>
    <row r="4" spans="1:14" ht="15.75">
      <c r="A4" s="44"/>
      <c r="B4" s="44"/>
      <c r="C4" s="44"/>
      <c r="D4" s="46"/>
      <c r="E4" s="44"/>
    </row>
    <row r="5" spans="1:14" ht="15.75">
      <c r="A5" s="44"/>
      <c r="B5" s="743" t="str">
        <f>Dates!B2</f>
        <v>At 30 June 2024 (DKK mio.)</v>
      </c>
      <c r="C5" s="744"/>
      <c r="D5" s="651" t="s">
        <v>543</v>
      </c>
      <c r="E5" s="44"/>
    </row>
    <row r="6" spans="1:14" ht="15.75">
      <c r="A6" s="44"/>
      <c r="B6" s="432">
        <v>1</v>
      </c>
      <c r="C6" s="373" t="s">
        <v>544</v>
      </c>
      <c r="D6" s="653">
        <v>124045.18754096996</v>
      </c>
      <c r="E6" s="47"/>
      <c r="F6" s="48"/>
    </row>
    <row r="7" spans="1:14" ht="30">
      <c r="A7" s="44"/>
      <c r="B7" s="432">
        <v>2</v>
      </c>
      <c r="C7" s="373" t="s">
        <v>545</v>
      </c>
      <c r="D7" s="653">
        <v>0</v>
      </c>
      <c r="E7" s="47"/>
      <c r="F7" s="48"/>
    </row>
    <row r="8" spans="1:14" ht="30">
      <c r="A8" s="44"/>
      <c r="B8" s="432">
        <v>3</v>
      </c>
      <c r="C8" s="373" t="s">
        <v>546</v>
      </c>
      <c r="D8" s="653">
        <v>0</v>
      </c>
      <c r="E8" s="44"/>
    </row>
    <row r="9" spans="1:14" ht="30">
      <c r="A9" s="44"/>
      <c r="B9" s="432">
        <v>4</v>
      </c>
      <c r="C9" s="373" t="s">
        <v>547</v>
      </c>
      <c r="D9" s="653">
        <v>0</v>
      </c>
      <c r="E9" s="44"/>
    </row>
    <row r="10" spans="1:14" ht="60">
      <c r="A10" s="44"/>
      <c r="B10" s="432">
        <v>5</v>
      </c>
      <c r="C10" s="373" t="s">
        <v>548</v>
      </c>
      <c r="D10" s="653">
        <v>0</v>
      </c>
      <c r="E10" s="44"/>
    </row>
    <row r="11" spans="1:14" ht="30">
      <c r="A11" s="44"/>
      <c r="B11" s="432">
        <v>6</v>
      </c>
      <c r="C11" s="373" t="s">
        <v>549</v>
      </c>
      <c r="D11" s="653">
        <v>0</v>
      </c>
      <c r="E11" s="44"/>
      <c r="N11" s="243"/>
    </row>
    <row r="12" spans="1:14" ht="15.75">
      <c r="A12" s="44"/>
      <c r="B12" s="432">
        <v>7</v>
      </c>
      <c r="C12" s="373" t="s">
        <v>550</v>
      </c>
      <c r="D12" s="653">
        <v>0</v>
      </c>
      <c r="E12" s="44"/>
    </row>
    <row r="13" spans="1:14" ht="15.75">
      <c r="A13" s="44"/>
      <c r="B13" s="432">
        <v>8</v>
      </c>
      <c r="C13" s="373" t="s">
        <v>551</v>
      </c>
      <c r="D13" s="653">
        <v>137.38741353</v>
      </c>
      <c r="E13" s="44"/>
    </row>
    <row r="14" spans="1:14" ht="15.75">
      <c r="A14" s="44"/>
      <c r="B14" s="432">
        <v>9</v>
      </c>
      <c r="C14" s="373" t="s">
        <v>552</v>
      </c>
      <c r="D14" s="653">
        <v>0</v>
      </c>
      <c r="E14" s="44"/>
    </row>
    <row r="15" spans="1:14" ht="30">
      <c r="A15" s="44"/>
      <c r="B15" s="432">
        <v>10</v>
      </c>
      <c r="C15" s="373" t="s">
        <v>553</v>
      </c>
      <c r="D15" s="653">
        <v>11764.796855100738</v>
      </c>
      <c r="E15" s="61"/>
    </row>
    <row r="16" spans="1:14" ht="30">
      <c r="A16" s="44"/>
      <c r="B16" s="432">
        <v>11</v>
      </c>
      <c r="C16" s="373" t="s">
        <v>554</v>
      </c>
      <c r="D16" s="653">
        <v>0</v>
      </c>
      <c r="E16" s="44"/>
    </row>
    <row r="17" spans="1:5" ht="30">
      <c r="A17" s="44"/>
      <c r="B17" s="432" t="s">
        <v>555</v>
      </c>
      <c r="C17" s="373" t="s">
        <v>556</v>
      </c>
      <c r="D17" s="653">
        <v>0</v>
      </c>
      <c r="E17" s="44"/>
    </row>
    <row r="18" spans="1:5" ht="30">
      <c r="A18" s="44"/>
      <c r="B18" s="432" t="s">
        <v>557</v>
      </c>
      <c r="C18" s="373" t="s">
        <v>558</v>
      </c>
      <c r="D18" s="653">
        <v>0</v>
      </c>
      <c r="E18" s="44"/>
    </row>
    <row r="19" spans="1:5" ht="15.75">
      <c r="A19" s="44"/>
      <c r="B19" s="432">
        <v>12</v>
      </c>
      <c r="C19" s="373" t="s">
        <v>559</v>
      </c>
      <c r="D19" s="653">
        <v>-1317.4708003117121</v>
      </c>
      <c r="E19" s="44"/>
    </row>
    <row r="20" spans="1:5" ht="15.75">
      <c r="A20" s="44"/>
      <c r="B20" s="434">
        <v>13</v>
      </c>
      <c r="C20" s="435" t="s">
        <v>265</v>
      </c>
      <c r="D20" s="661">
        <v>134629.90100928899</v>
      </c>
      <c r="E20" s="44"/>
    </row>
    <row r="43" spans="6:6">
      <c r="F43" s="234"/>
    </row>
  </sheetData>
  <mergeCells count="1">
    <mergeCell ref="B5:C5"/>
  </mergeCells>
  <hyperlinks>
    <hyperlink ref="G2" location="'Index '!A1" display="Return to index" xr:uid="{533EC630-E147-47E5-92E7-EC77BC9CA68D}"/>
  </hyperlinks>
  <pageMargins left="0.7" right="0.7" top="0.75" bottom="0.75" header="0.3" footer="0.3"/>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ABC9-CD5F-4B1A-BA97-0E8FE02480E9}">
  <dimension ref="B2:E72"/>
  <sheetViews>
    <sheetView zoomScale="90" zoomScaleNormal="90" workbookViewId="0">
      <selection activeCell="E2" sqref="E2"/>
    </sheetView>
  </sheetViews>
  <sheetFormatPr defaultColWidth="8.7109375" defaultRowHeight="15"/>
  <cols>
    <col min="1" max="1" width="8.7109375" style="23"/>
    <col min="2" max="2" width="9.5703125" style="23" customWidth="1"/>
    <col min="3" max="3" width="69.5703125" style="23" customWidth="1"/>
    <col min="4" max="5" width="17.85546875" style="23" customWidth="1"/>
    <col min="6" max="16384" width="8.7109375" style="23"/>
  </cols>
  <sheetData>
    <row r="2" spans="2:5" ht="21">
      <c r="B2" s="94" t="s">
        <v>560</v>
      </c>
      <c r="E2" s="253" t="s">
        <v>224</v>
      </c>
    </row>
    <row r="5" spans="2:5">
      <c r="B5" s="785" t="s">
        <v>225</v>
      </c>
      <c r="C5" s="786"/>
      <c r="D5" s="712" t="s">
        <v>561</v>
      </c>
      <c r="E5" s="714"/>
    </row>
    <row r="6" spans="2:5">
      <c r="B6" s="787"/>
      <c r="C6" s="788"/>
      <c r="D6" s="436" t="s">
        <v>226</v>
      </c>
      <c r="E6" s="436" t="s">
        <v>228</v>
      </c>
    </row>
    <row r="7" spans="2:5">
      <c r="B7" s="789" t="s">
        <v>562</v>
      </c>
      <c r="C7" s="790"/>
      <c r="D7" s="790"/>
      <c r="E7" s="791"/>
    </row>
    <row r="8" spans="2:5" ht="30">
      <c r="B8" s="437">
        <v>1</v>
      </c>
      <c r="C8" s="438" t="s">
        <v>563</v>
      </c>
      <c r="D8" s="439">
        <v>123865.45097051993</v>
      </c>
      <c r="E8" s="439">
        <v>116779.45313885999</v>
      </c>
    </row>
    <row r="9" spans="2:5" ht="30">
      <c r="B9" s="440">
        <v>2</v>
      </c>
      <c r="C9" s="438" t="s">
        <v>564</v>
      </c>
      <c r="D9" s="389">
        <v>0</v>
      </c>
      <c r="E9" s="389">
        <v>0</v>
      </c>
    </row>
    <row r="10" spans="2:5" ht="30">
      <c r="B10" s="440">
        <v>3</v>
      </c>
      <c r="C10" s="438" t="s">
        <v>565</v>
      </c>
      <c r="D10" s="389">
        <v>0</v>
      </c>
      <c r="E10" s="389">
        <v>0</v>
      </c>
    </row>
    <row r="11" spans="2:5" ht="30">
      <c r="B11" s="440">
        <v>4</v>
      </c>
      <c r="C11" s="438" t="s">
        <v>566</v>
      </c>
      <c r="D11" s="389">
        <v>0</v>
      </c>
      <c r="E11" s="389">
        <v>0</v>
      </c>
    </row>
    <row r="12" spans="2:5">
      <c r="B12" s="440">
        <v>5</v>
      </c>
      <c r="C12" s="438" t="s">
        <v>567</v>
      </c>
      <c r="D12" s="389">
        <v>0</v>
      </c>
      <c r="E12" s="389">
        <v>0</v>
      </c>
    </row>
    <row r="13" spans="2:5">
      <c r="B13" s="437">
        <v>6</v>
      </c>
      <c r="C13" s="441" t="s">
        <v>568</v>
      </c>
      <c r="D13" s="442">
        <v>-1177.523001701677</v>
      </c>
      <c r="E13" s="442">
        <v>-1196.9791604294801</v>
      </c>
    </row>
    <row r="14" spans="2:5">
      <c r="B14" s="443">
        <v>7</v>
      </c>
      <c r="C14" s="444" t="s">
        <v>569</v>
      </c>
      <c r="D14" s="445">
        <v>122687.92796881826</v>
      </c>
      <c r="E14" s="445">
        <f>SUM(E8:E13)</f>
        <v>115582.47397843051</v>
      </c>
    </row>
    <row r="15" spans="2:5">
      <c r="B15" s="782" t="s">
        <v>570</v>
      </c>
      <c r="C15" s="783"/>
      <c r="D15" s="783"/>
      <c r="E15" s="784"/>
    </row>
    <row r="16" spans="2:5" ht="30">
      <c r="B16" s="446">
        <v>8</v>
      </c>
      <c r="C16" s="438" t="s">
        <v>571</v>
      </c>
      <c r="D16" s="442">
        <v>73.313315930000002</v>
      </c>
      <c r="E16" s="442">
        <v>115.46226236</v>
      </c>
    </row>
    <row r="17" spans="2:5" ht="30">
      <c r="B17" s="446" t="s">
        <v>572</v>
      </c>
      <c r="C17" s="447" t="s">
        <v>573</v>
      </c>
      <c r="D17" s="389">
        <v>0</v>
      </c>
      <c r="E17" s="389">
        <v>0</v>
      </c>
    </row>
    <row r="18" spans="2:5" ht="30">
      <c r="B18" s="446">
        <v>9</v>
      </c>
      <c r="C18" s="448" t="s">
        <v>574</v>
      </c>
      <c r="D18" s="442">
        <v>103.86286944000001</v>
      </c>
      <c r="E18" s="442">
        <v>146.49408618999999</v>
      </c>
    </row>
    <row r="19" spans="2:5" ht="30">
      <c r="B19" s="440" t="s">
        <v>575</v>
      </c>
      <c r="C19" s="447" t="s">
        <v>576</v>
      </c>
      <c r="D19" s="389">
        <v>0</v>
      </c>
      <c r="E19" s="389">
        <v>0</v>
      </c>
    </row>
    <row r="20" spans="2:5">
      <c r="B20" s="649" t="s">
        <v>577</v>
      </c>
      <c r="C20" s="447" t="s">
        <v>578</v>
      </c>
      <c r="D20" s="389">
        <v>0</v>
      </c>
      <c r="E20" s="389">
        <v>0</v>
      </c>
    </row>
    <row r="21" spans="2:5">
      <c r="B21" s="440">
        <v>10</v>
      </c>
      <c r="C21" s="449" t="s">
        <v>579</v>
      </c>
      <c r="D21" s="389">
        <v>0</v>
      </c>
      <c r="E21" s="389">
        <v>0</v>
      </c>
    </row>
    <row r="22" spans="2:5" ht="30">
      <c r="B22" s="440" t="s">
        <v>580</v>
      </c>
      <c r="C22" s="449" t="s">
        <v>581</v>
      </c>
      <c r="D22" s="389">
        <v>0</v>
      </c>
      <c r="E22" s="389">
        <v>0</v>
      </c>
    </row>
    <row r="23" spans="2:5" ht="30">
      <c r="B23" s="440" t="s">
        <v>582</v>
      </c>
      <c r="C23" s="449" t="s">
        <v>583</v>
      </c>
      <c r="D23" s="389">
        <v>0</v>
      </c>
      <c r="E23" s="389">
        <v>0</v>
      </c>
    </row>
    <row r="24" spans="2:5">
      <c r="B24" s="440">
        <v>11</v>
      </c>
      <c r="C24" s="441" t="s">
        <v>584</v>
      </c>
      <c r="D24" s="389">
        <v>0</v>
      </c>
      <c r="E24" s="389">
        <v>0</v>
      </c>
    </row>
    <row r="25" spans="2:5" ht="30">
      <c r="B25" s="440">
        <v>12</v>
      </c>
      <c r="C25" s="441" t="s">
        <v>585</v>
      </c>
      <c r="D25" s="389">
        <v>0</v>
      </c>
      <c r="E25" s="389">
        <v>0</v>
      </c>
    </row>
    <row r="26" spans="2:5">
      <c r="B26" s="450">
        <v>13</v>
      </c>
      <c r="C26" s="451" t="s">
        <v>586</v>
      </c>
      <c r="D26" s="452">
        <v>177.17618537000001</v>
      </c>
      <c r="E26" s="452">
        <f>SUM(E16:E25)</f>
        <v>261.95634854999997</v>
      </c>
    </row>
    <row r="27" spans="2:5">
      <c r="B27" s="782" t="s">
        <v>587</v>
      </c>
      <c r="C27" s="783"/>
      <c r="D27" s="783"/>
      <c r="E27" s="784"/>
    </row>
    <row r="28" spans="2:5" ht="30">
      <c r="B28" s="437">
        <v>14</v>
      </c>
      <c r="C28" s="438" t="s">
        <v>588</v>
      </c>
      <c r="D28" s="654">
        <v>0</v>
      </c>
      <c r="E28" s="389">
        <v>0</v>
      </c>
    </row>
    <row r="29" spans="2:5">
      <c r="B29" s="437">
        <v>15</v>
      </c>
      <c r="C29" s="441" t="s">
        <v>589</v>
      </c>
      <c r="D29" s="654">
        <v>0</v>
      </c>
      <c r="E29" s="389">
        <v>0</v>
      </c>
    </row>
    <row r="30" spans="2:5">
      <c r="B30" s="437">
        <v>16</v>
      </c>
      <c r="C30" s="441" t="s">
        <v>590</v>
      </c>
      <c r="D30" s="654">
        <v>0</v>
      </c>
      <c r="E30" s="389">
        <v>0</v>
      </c>
    </row>
    <row r="31" spans="2:5" ht="30">
      <c r="B31" s="440" t="s">
        <v>591</v>
      </c>
      <c r="C31" s="438" t="s">
        <v>592</v>
      </c>
      <c r="D31" s="654">
        <v>0</v>
      </c>
      <c r="E31" s="389">
        <v>0</v>
      </c>
    </row>
    <row r="32" spans="2:5">
      <c r="B32" s="440">
        <v>17</v>
      </c>
      <c r="C32" s="441" t="s">
        <v>593</v>
      </c>
      <c r="D32" s="654">
        <v>0</v>
      </c>
      <c r="E32" s="389">
        <v>0</v>
      </c>
    </row>
    <row r="33" spans="2:5">
      <c r="B33" s="440" t="s">
        <v>594</v>
      </c>
      <c r="C33" s="441" t="s">
        <v>595</v>
      </c>
      <c r="D33" s="654">
        <v>0</v>
      </c>
      <c r="E33" s="389">
        <v>0</v>
      </c>
    </row>
    <row r="34" spans="2:5">
      <c r="B34" s="450">
        <v>18</v>
      </c>
      <c r="C34" s="453" t="s">
        <v>596</v>
      </c>
      <c r="D34" s="654">
        <v>0</v>
      </c>
      <c r="E34" s="389">
        <f>SUM(E28:E33)</f>
        <v>0</v>
      </c>
    </row>
    <row r="35" spans="2:5">
      <c r="B35" s="782" t="s">
        <v>597</v>
      </c>
      <c r="C35" s="783"/>
      <c r="D35" s="783"/>
      <c r="E35" s="784"/>
    </row>
    <row r="36" spans="2:5">
      <c r="B36" s="437">
        <v>19</v>
      </c>
      <c r="C36" s="438" t="s">
        <v>598</v>
      </c>
      <c r="D36" s="439">
        <v>39.788771840000003</v>
      </c>
      <c r="E36" s="442">
        <v>39535.716393390845</v>
      </c>
    </row>
    <row r="37" spans="2:5">
      <c r="B37" s="437">
        <v>20</v>
      </c>
      <c r="C37" s="438" t="s">
        <v>599</v>
      </c>
      <c r="D37" s="658">
        <v>1.1725008083260737E-2</v>
      </c>
      <c r="E37" s="454">
        <v>-25436.649437713702</v>
      </c>
    </row>
    <row r="38" spans="2:5" ht="30">
      <c r="B38" s="437">
        <v>21</v>
      </c>
      <c r="C38" s="438" t="s">
        <v>600</v>
      </c>
      <c r="D38" s="654">
        <v>0</v>
      </c>
      <c r="E38" s="389">
        <v>0</v>
      </c>
    </row>
    <row r="39" spans="2:5">
      <c r="B39" s="450">
        <v>22</v>
      </c>
      <c r="C39" s="453" t="s">
        <v>601</v>
      </c>
      <c r="D39" s="657">
        <v>11764.796855100738</v>
      </c>
      <c r="E39" s="452">
        <f>SUM(E36:E38)</f>
        <v>14099.066955677143</v>
      </c>
    </row>
    <row r="40" spans="2:5">
      <c r="B40" s="776" t="s">
        <v>602</v>
      </c>
      <c r="C40" s="777"/>
      <c r="D40" s="777"/>
      <c r="E40" s="778"/>
    </row>
    <row r="41" spans="2:5" ht="30">
      <c r="B41" s="446" t="s">
        <v>603</v>
      </c>
      <c r="C41" s="438" t="s">
        <v>604</v>
      </c>
      <c r="D41" s="654">
        <v>0</v>
      </c>
      <c r="E41" s="389">
        <v>0</v>
      </c>
    </row>
    <row r="42" spans="2:5" ht="30">
      <c r="B42" s="446" t="s">
        <v>605</v>
      </c>
      <c r="C42" s="373" t="s">
        <v>606</v>
      </c>
      <c r="D42" s="654">
        <v>0</v>
      </c>
      <c r="E42" s="389">
        <v>0</v>
      </c>
    </row>
    <row r="43" spans="2:5" ht="30">
      <c r="B43" s="455" t="s">
        <v>607</v>
      </c>
      <c r="C43" s="447" t="s">
        <v>608</v>
      </c>
      <c r="D43" s="654">
        <v>0</v>
      </c>
      <c r="E43" s="389">
        <v>0</v>
      </c>
    </row>
    <row r="44" spans="2:5" ht="30">
      <c r="B44" s="455" t="s">
        <v>609</v>
      </c>
      <c r="C44" s="447" t="s">
        <v>610</v>
      </c>
      <c r="D44" s="654">
        <v>0</v>
      </c>
      <c r="E44" s="389">
        <v>0</v>
      </c>
    </row>
    <row r="45" spans="2:5" ht="30">
      <c r="B45" s="455" t="s">
        <v>611</v>
      </c>
      <c r="C45" s="456" t="s">
        <v>612</v>
      </c>
      <c r="D45" s="654">
        <v>0</v>
      </c>
      <c r="E45" s="389">
        <v>0</v>
      </c>
    </row>
    <row r="46" spans="2:5">
      <c r="B46" s="455" t="s">
        <v>613</v>
      </c>
      <c r="C46" s="447" t="s">
        <v>614</v>
      </c>
      <c r="D46" s="654">
        <v>0</v>
      </c>
      <c r="E46" s="389">
        <v>0</v>
      </c>
    </row>
    <row r="47" spans="2:5">
      <c r="B47" s="455" t="s">
        <v>615</v>
      </c>
      <c r="C47" s="447" t="s">
        <v>616</v>
      </c>
      <c r="D47" s="654">
        <v>0</v>
      </c>
      <c r="E47" s="389">
        <v>0</v>
      </c>
    </row>
    <row r="48" spans="2:5" ht="30">
      <c r="B48" s="455" t="s">
        <v>617</v>
      </c>
      <c r="C48" s="457" t="s">
        <v>618</v>
      </c>
      <c r="D48" s="654">
        <v>0</v>
      </c>
      <c r="E48" s="389">
        <v>0</v>
      </c>
    </row>
    <row r="49" spans="2:5" ht="30">
      <c r="B49" s="455" t="s">
        <v>619</v>
      </c>
      <c r="C49" s="457" t="s">
        <v>620</v>
      </c>
      <c r="D49" s="654">
        <v>0</v>
      </c>
      <c r="E49" s="389">
        <v>0</v>
      </c>
    </row>
    <row r="50" spans="2:5">
      <c r="B50" s="455" t="s">
        <v>621</v>
      </c>
      <c r="C50" s="447" t="s">
        <v>622</v>
      </c>
      <c r="D50" s="654">
        <v>0</v>
      </c>
      <c r="E50" s="389">
        <v>0</v>
      </c>
    </row>
    <row r="51" spans="2:5">
      <c r="B51" s="450" t="s">
        <v>623</v>
      </c>
      <c r="C51" s="453" t="s">
        <v>624</v>
      </c>
      <c r="D51" s="654">
        <v>0</v>
      </c>
      <c r="E51" s="389">
        <v>0</v>
      </c>
    </row>
    <row r="52" spans="2:5">
      <c r="B52" s="779" t="s">
        <v>625</v>
      </c>
      <c r="C52" s="780"/>
      <c r="D52" s="780"/>
      <c r="E52" s="781"/>
    </row>
    <row r="53" spans="2:5">
      <c r="B53" s="443">
        <v>23</v>
      </c>
      <c r="C53" s="458" t="s">
        <v>626</v>
      </c>
      <c r="D53" s="445">
        <v>12346.168295443949</v>
      </c>
      <c r="E53" s="459">
        <v>11796.560183565383</v>
      </c>
    </row>
    <row r="54" spans="2:5">
      <c r="B54" s="450">
        <v>24</v>
      </c>
      <c r="C54" s="453" t="s">
        <v>265</v>
      </c>
      <c r="D54" s="657">
        <v>134629.90100928899</v>
      </c>
      <c r="E54" s="452">
        <f>E14+E26+E39</f>
        <v>129943.49728265766</v>
      </c>
    </row>
    <row r="55" spans="2:5">
      <c r="B55" s="782" t="s">
        <v>627</v>
      </c>
      <c r="C55" s="783"/>
      <c r="D55" s="783"/>
      <c r="E55" s="784"/>
    </row>
    <row r="56" spans="2:5">
      <c r="B56" s="437">
        <v>25</v>
      </c>
      <c r="C56" s="460" t="s">
        <v>266</v>
      </c>
      <c r="D56" s="461">
        <v>9.1704503998648175</v>
      </c>
      <c r="E56" s="461">
        <v>9.0782227893290397</v>
      </c>
    </row>
    <row r="57" spans="2:5" ht="30">
      <c r="B57" s="649" t="s">
        <v>628</v>
      </c>
      <c r="C57" s="373" t="s">
        <v>629</v>
      </c>
      <c r="D57" s="461">
        <v>9.1704503998648175</v>
      </c>
      <c r="E57" s="461">
        <v>9.0782227893290397</v>
      </c>
    </row>
    <row r="58" spans="2:5" ht="45">
      <c r="B58" s="446" t="s">
        <v>630</v>
      </c>
      <c r="C58" s="438" t="s">
        <v>631</v>
      </c>
      <c r="D58" s="461">
        <v>9.1704503998648175</v>
      </c>
      <c r="E58" s="461">
        <v>9.0782227893290397</v>
      </c>
    </row>
    <row r="59" spans="2:5">
      <c r="B59" s="446">
        <v>26</v>
      </c>
      <c r="C59" s="373" t="s">
        <v>632</v>
      </c>
      <c r="D59" s="461">
        <v>3</v>
      </c>
      <c r="E59" s="461">
        <v>3</v>
      </c>
    </row>
    <row r="60" spans="2:5" ht="30">
      <c r="B60" s="446" t="s">
        <v>633</v>
      </c>
      <c r="C60" s="373" t="s">
        <v>634</v>
      </c>
      <c r="D60" s="389">
        <v>0</v>
      </c>
      <c r="E60" s="389">
        <v>0</v>
      </c>
    </row>
    <row r="61" spans="2:5">
      <c r="B61" s="446" t="s">
        <v>635</v>
      </c>
      <c r="C61" s="373" t="s">
        <v>245</v>
      </c>
      <c r="D61" s="389">
        <v>0</v>
      </c>
      <c r="E61" s="389">
        <v>0</v>
      </c>
    </row>
    <row r="62" spans="2:5">
      <c r="B62" s="649">
        <v>27</v>
      </c>
      <c r="C62" s="373" t="s">
        <v>275</v>
      </c>
      <c r="D62" s="389">
        <v>0</v>
      </c>
      <c r="E62" s="389">
        <v>0</v>
      </c>
    </row>
    <row r="63" spans="2:5">
      <c r="B63" s="446" t="s">
        <v>636</v>
      </c>
      <c r="C63" s="373" t="s">
        <v>637</v>
      </c>
      <c r="D63" s="427">
        <v>3</v>
      </c>
      <c r="E63" s="427">
        <f>E59+E60+E62</f>
        <v>3</v>
      </c>
    </row>
    <row r="64" spans="2:5">
      <c r="B64" s="782" t="s">
        <v>638</v>
      </c>
      <c r="C64" s="783"/>
      <c r="D64" s="783"/>
      <c r="E64" s="784"/>
    </row>
    <row r="65" spans="2:5" ht="30">
      <c r="B65" s="440" t="s">
        <v>639</v>
      </c>
      <c r="C65" s="441" t="s">
        <v>640</v>
      </c>
      <c r="D65" s="660"/>
      <c r="E65" s="339"/>
    </row>
    <row r="66" spans="2:5">
      <c r="B66" s="782" t="s">
        <v>641</v>
      </c>
      <c r="C66" s="783"/>
      <c r="D66" s="783"/>
      <c r="E66" s="784"/>
    </row>
    <row r="67" spans="2:5" ht="45">
      <c r="B67" s="649">
        <v>28</v>
      </c>
      <c r="C67" s="373" t="s">
        <v>642</v>
      </c>
      <c r="D67" s="654">
        <v>0</v>
      </c>
      <c r="E67" s="389">
        <v>0</v>
      </c>
    </row>
    <row r="68" spans="2:5" ht="45">
      <c r="B68" s="649">
        <v>29</v>
      </c>
      <c r="C68" s="373" t="s">
        <v>643</v>
      </c>
      <c r="D68" s="654">
        <v>0</v>
      </c>
      <c r="E68" s="389">
        <v>0</v>
      </c>
    </row>
    <row r="69" spans="2:5" ht="60">
      <c r="B69" s="649">
        <v>30</v>
      </c>
      <c r="C69" s="373" t="s">
        <v>644</v>
      </c>
      <c r="D69" s="654">
        <v>134629.90100928899</v>
      </c>
      <c r="E69" s="442">
        <v>129943.49728265764</v>
      </c>
    </row>
    <row r="70" spans="2:5" ht="60">
      <c r="B70" s="649" t="s">
        <v>645</v>
      </c>
      <c r="C70" s="373" t="s">
        <v>646</v>
      </c>
      <c r="D70" s="439">
        <v>134629.90100928899</v>
      </c>
      <c r="E70" s="442">
        <v>129943.49728265764</v>
      </c>
    </row>
    <row r="71" spans="2:5" ht="60">
      <c r="B71" s="649">
        <v>31</v>
      </c>
      <c r="C71" s="373" t="s">
        <v>647</v>
      </c>
      <c r="D71" s="439">
        <v>134629.90100928899</v>
      </c>
      <c r="E71" s="442">
        <v>129943.49728265764</v>
      </c>
    </row>
    <row r="72" spans="2:5" ht="60">
      <c r="B72" s="649" t="s">
        <v>648</v>
      </c>
      <c r="C72" s="373" t="s">
        <v>649</v>
      </c>
      <c r="D72" s="659">
        <v>9.170450399998515</v>
      </c>
      <c r="E72" s="461">
        <v>9.0782227893290397</v>
      </c>
    </row>
  </sheetData>
  <mergeCells count="11">
    <mergeCell ref="B35:E35"/>
    <mergeCell ref="B5:C6"/>
    <mergeCell ref="D5:E5"/>
    <mergeCell ref="B7:E7"/>
    <mergeCell ref="B15:E15"/>
    <mergeCell ref="B27:E27"/>
    <mergeCell ref="B40:E40"/>
    <mergeCell ref="B52:E52"/>
    <mergeCell ref="B55:E55"/>
    <mergeCell ref="B64:E64"/>
    <mergeCell ref="B66:E66"/>
  </mergeCells>
  <conditionalFormatting sqref="D9:E9">
    <cfRule type="cellIs" dxfId="14" priority="12" stopIfTrue="1" operator="lessThan">
      <formula>0</formula>
    </cfRule>
  </conditionalFormatting>
  <conditionalFormatting sqref="E10:E12">
    <cfRule type="cellIs" dxfId="13" priority="11" stopIfTrue="1" operator="lessThan">
      <formula>0</formula>
    </cfRule>
  </conditionalFormatting>
  <conditionalFormatting sqref="D17:E17">
    <cfRule type="cellIs" dxfId="12" priority="10" stopIfTrue="1" operator="lessThan">
      <formula>0</formula>
    </cfRule>
  </conditionalFormatting>
  <conditionalFormatting sqref="D19:E25">
    <cfRule type="cellIs" dxfId="11" priority="9" stopIfTrue="1" operator="lessThan">
      <formula>0</formula>
    </cfRule>
  </conditionalFormatting>
  <conditionalFormatting sqref="D28:D34">
    <cfRule type="cellIs" dxfId="10" priority="8" stopIfTrue="1" operator="lessThan">
      <formula>0</formula>
    </cfRule>
  </conditionalFormatting>
  <conditionalFormatting sqref="D38:E38">
    <cfRule type="cellIs" dxfId="9" priority="7" stopIfTrue="1" operator="lessThan">
      <formula>0</formula>
    </cfRule>
  </conditionalFormatting>
  <conditionalFormatting sqref="D41:E51">
    <cfRule type="cellIs" dxfId="8" priority="6" stopIfTrue="1" operator="lessThan">
      <formula>0</formula>
    </cfRule>
  </conditionalFormatting>
  <conditionalFormatting sqref="D67:E68">
    <cfRule type="cellIs" dxfId="7" priority="5" stopIfTrue="1" operator="lessThan">
      <formula>0</formula>
    </cfRule>
  </conditionalFormatting>
  <conditionalFormatting sqref="D69">
    <cfRule type="cellIs" dxfId="6" priority="4" stopIfTrue="1" operator="lessThan">
      <formula>0</formula>
    </cfRule>
  </conditionalFormatting>
  <conditionalFormatting sqref="E28:E34">
    <cfRule type="cellIs" dxfId="5" priority="3" stopIfTrue="1" operator="lessThan">
      <formula>0</formula>
    </cfRule>
  </conditionalFormatting>
  <conditionalFormatting sqref="D10:D12">
    <cfRule type="cellIs" dxfId="4" priority="2" stopIfTrue="1" operator="lessThan">
      <formula>0</formula>
    </cfRule>
  </conditionalFormatting>
  <conditionalFormatting sqref="D60:E63">
    <cfRule type="cellIs" dxfId="3" priority="1" stopIfTrue="1" operator="lessThan">
      <formula>0</formula>
    </cfRule>
  </conditionalFormatting>
  <hyperlinks>
    <hyperlink ref="E2" location="'Index '!A1" display="Return to index" xr:uid="{89424F47-2EBA-4FF4-9C44-907D063B7015}"/>
  </hyperlinks>
  <pageMargins left="0.7" right="0.7" top="0.75" bottom="0.75" header="0.3" footer="0.3"/>
  <ignoredErrors>
    <ignoredError sqref="E34 E6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pageSetUpPr fitToPage="1"/>
  </sheetPr>
  <dimension ref="A2:N43"/>
  <sheetViews>
    <sheetView showGridLines="0" zoomScale="90" zoomScaleNormal="90" workbookViewId="0">
      <selection activeCell="I2" sqref="I2"/>
    </sheetView>
  </sheetViews>
  <sheetFormatPr defaultColWidth="9.140625" defaultRowHeight="15"/>
  <cols>
    <col min="1" max="1" width="4.85546875" style="51" customWidth="1"/>
    <col min="2" max="2" width="9.140625" style="51"/>
    <col min="3" max="3" width="72.140625" style="51" customWidth="1"/>
    <col min="4" max="4" width="26.42578125" style="656" customWidth="1"/>
    <col min="5" max="8" width="9.140625" style="51"/>
    <col min="9" max="9" width="18.85546875" style="51" customWidth="1"/>
    <col min="10" max="10" width="9.140625" style="51"/>
    <col min="11" max="11" width="14.85546875" style="51" customWidth="1"/>
    <col min="12" max="16384" width="9.140625" style="51"/>
  </cols>
  <sheetData>
    <row r="2" spans="1:14" ht="18.75" customHeight="1">
      <c r="A2" s="50"/>
      <c r="B2" s="94" t="s">
        <v>650</v>
      </c>
      <c r="C2" s="3"/>
      <c r="D2" s="655"/>
      <c r="I2" s="253" t="s">
        <v>224</v>
      </c>
    </row>
    <row r="3" spans="1:14" ht="18" customHeight="1">
      <c r="A3" s="50"/>
      <c r="B3" s="94"/>
      <c r="C3" s="3"/>
      <c r="D3" s="655"/>
    </row>
    <row r="4" spans="1:14" ht="17.25" customHeight="1">
      <c r="A4" s="50"/>
      <c r="B4" s="3"/>
      <c r="C4" s="3"/>
      <c r="D4" s="655"/>
    </row>
    <row r="5" spans="1:14">
      <c r="B5" s="792" t="str">
        <f>Dates!B2</f>
        <v>At 30 June 2024 (DKK mio.)</v>
      </c>
      <c r="C5" s="793"/>
      <c r="D5" s="171" t="s">
        <v>561</v>
      </c>
    </row>
    <row r="6" spans="1:14" ht="30">
      <c r="B6" s="172" t="s">
        <v>651</v>
      </c>
      <c r="C6" s="172" t="s">
        <v>652</v>
      </c>
      <c r="D6" s="462">
        <v>123865.45097051995</v>
      </c>
    </row>
    <row r="7" spans="1:14">
      <c r="B7" s="463" t="s">
        <v>653</v>
      </c>
      <c r="C7" s="464" t="s">
        <v>654</v>
      </c>
      <c r="D7" s="389">
        <v>48795.361338949675</v>
      </c>
    </row>
    <row r="8" spans="1:14">
      <c r="B8" s="463" t="s">
        <v>655</v>
      </c>
      <c r="C8" s="464" t="s">
        <v>656</v>
      </c>
      <c r="D8" s="389">
        <v>75070.08963157027</v>
      </c>
    </row>
    <row r="9" spans="1:14">
      <c r="B9" s="463" t="s">
        <v>657</v>
      </c>
      <c r="C9" s="464" t="s">
        <v>658</v>
      </c>
      <c r="D9" s="389">
        <v>1506.3214285699999</v>
      </c>
    </row>
    <row r="10" spans="1:14">
      <c r="B10" s="463" t="s">
        <v>659</v>
      </c>
      <c r="C10" s="464" t="s">
        <v>660</v>
      </c>
      <c r="D10" s="389">
        <v>18110.220292539998</v>
      </c>
    </row>
    <row r="11" spans="1:14" ht="30">
      <c r="B11" s="463" t="s">
        <v>661</v>
      </c>
      <c r="C11" s="464" t="s">
        <v>662</v>
      </c>
      <c r="D11" s="389">
        <v>0</v>
      </c>
      <c r="N11" s="242"/>
    </row>
    <row r="12" spans="1:14">
      <c r="B12" s="463" t="s">
        <v>534</v>
      </c>
      <c r="C12" s="464" t="s">
        <v>663</v>
      </c>
      <c r="D12" s="389">
        <v>467.19145915999985</v>
      </c>
    </row>
    <row r="13" spans="1:14">
      <c r="B13" s="463" t="s">
        <v>536</v>
      </c>
      <c r="C13" s="464" t="s">
        <v>664</v>
      </c>
      <c r="D13" s="389">
        <v>6325.6246147199745</v>
      </c>
    </row>
    <row r="14" spans="1:14">
      <c r="B14" s="463" t="s">
        <v>538</v>
      </c>
      <c r="C14" s="464" t="s">
        <v>665</v>
      </c>
      <c r="D14" s="389">
        <v>24358.735736050301</v>
      </c>
    </row>
    <row r="15" spans="1:14">
      <c r="B15" s="463" t="s">
        <v>540</v>
      </c>
      <c r="C15" s="465" t="s">
        <v>666</v>
      </c>
      <c r="D15" s="389">
        <v>17987.243686699992</v>
      </c>
    </row>
    <row r="16" spans="1:14">
      <c r="B16" s="463" t="s">
        <v>667</v>
      </c>
      <c r="C16" s="464" t="s">
        <v>668</v>
      </c>
      <c r="D16" s="389">
        <v>973.34619919999591</v>
      </c>
    </row>
    <row r="17" spans="2:4" ht="29.1" customHeight="1">
      <c r="B17" s="463" t="s">
        <v>669</v>
      </c>
      <c r="C17" s="464" t="s">
        <v>670</v>
      </c>
      <c r="D17" s="389">
        <v>5341.4062146300075</v>
      </c>
    </row>
    <row r="43" spans="6:6">
      <c r="F43" s="233"/>
    </row>
  </sheetData>
  <mergeCells count="1">
    <mergeCell ref="B5:C5"/>
  </mergeCells>
  <conditionalFormatting sqref="D7:D17">
    <cfRule type="cellIs" dxfId="2" priority="1" stopIfTrue="1" operator="lessThan">
      <formula>0</formula>
    </cfRule>
  </conditionalFormatting>
  <hyperlinks>
    <hyperlink ref="I2" location="'Index '!A1" display="Return to index" xr:uid="{9C4AC69E-D5EC-4E90-BC54-F6DAC733F348}"/>
  </hyperlinks>
  <pageMargins left="0.7" right="0.7" top="0.75" bottom="0.75" header="0.3" footer="0.3"/>
  <pageSetup paperSize="9" scale="9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D2" sqref="D2"/>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13"/>
      <c r="B2" s="94" t="s">
        <v>671</v>
      </c>
      <c r="C2" s="13"/>
      <c r="D2" s="253" t="s">
        <v>224</v>
      </c>
      <c r="E2" s="13"/>
      <c r="F2" s="13"/>
      <c r="G2" s="13"/>
      <c r="H2" s="13"/>
      <c r="I2" s="13"/>
      <c r="J2" s="13"/>
      <c r="K2" s="13"/>
    </row>
    <row r="3" spans="1:14">
      <c r="A3" s="13"/>
    </row>
    <row r="4" spans="1:14">
      <c r="A4" s="13"/>
      <c r="C4" s="21"/>
    </row>
    <row r="5" spans="1:14" ht="25.5" customHeight="1">
      <c r="A5" s="13"/>
      <c r="B5" s="801" t="s">
        <v>225</v>
      </c>
      <c r="C5" s="802"/>
      <c r="D5" s="797" t="s">
        <v>672</v>
      </c>
      <c r="E5" s="797"/>
      <c r="F5" s="797"/>
      <c r="G5" s="797"/>
      <c r="H5" s="798" t="s">
        <v>673</v>
      </c>
      <c r="I5" s="799"/>
      <c r="J5" s="799"/>
      <c r="K5" s="800"/>
    </row>
    <row r="6" spans="1:14">
      <c r="A6" s="13"/>
      <c r="B6" s="311" t="s">
        <v>674</v>
      </c>
      <c r="C6" s="466" t="s">
        <v>675</v>
      </c>
      <c r="D6" s="467" t="s">
        <v>226</v>
      </c>
      <c r="E6" s="468" t="s">
        <v>227</v>
      </c>
      <c r="F6" s="467" t="s">
        <v>228</v>
      </c>
      <c r="G6" s="468" t="s">
        <v>229</v>
      </c>
      <c r="H6" s="467" t="s">
        <v>226</v>
      </c>
      <c r="I6" s="468" t="s">
        <v>227</v>
      </c>
      <c r="J6" s="467" t="s">
        <v>228</v>
      </c>
      <c r="K6" s="468" t="s">
        <v>229</v>
      </c>
    </row>
    <row r="7" spans="1:14">
      <c r="A7" s="13"/>
      <c r="B7" s="625" t="s">
        <v>676</v>
      </c>
      <c r="C7" s="630" t="s">
        <v>677</v>
      </c>
      <c r="D7" s="631">
        <v>12</v>
      </c>
      <c r="E7" s="631">
        <v>12</v>
      </c>
      <c r="F7" s="631">
        <v>12</v>
      </c>
      <c r="G7" s="631">
        <v>12</v>
      </c>
      <c r="H7" s="631">
        <v>12</v>
      </c>
      <c r="I7" s="631">
        <v>12</v>
      </c>
      <c r="J7" s="631">
        <v>12</v>
      </c>
      <c r="K7" s="631">
        <v>12</v>
      </c>
    </row>
    <row r="8" spans="1:14" ht="14.45" customHeight="1">
      <c r="A8" s="13"/>
      <c r="B8" s="776" t="s">
        <v>678</v>
      </c>
      <c r="C8" s="777"/>
      <c r="D8" s="777"/>
      <c r="E8" s="777"/>
      <c r="F8" s="777"/>
      <c r="G8" s="777"/>
      <c r="H8" s="777"/>
      <c r="I8" s="777"/>
      <c r="J8" s="777"/>
      <c r="K8" s="778"/>
    </row>
    <row r="9" spans="1:14" ht="30">
      <c r="A9" s="13"/>
      <c r="B9" s="98">
        <v>1</v>
      </c>
      <c r="C9" s="97" t="s">
        <v>679</v>
      </c>
      <c r="D9" s="339"/>
      <c r="E9" s="339"/>
      <c r="F9" s="339"/>
      <c r="G9" s="339"/>
      <c r="H9" s="343">
        <v>41040.372289017665</v>
      </c>
      <c r="I9" s="343">
        <v>39448.11543596859</v>
      </c>
      <c r="J9" s="343">
        <v>38257.149309545872</v>
      </c>
      <c r="K9" s="343">
        <v>37140.533543294856</v>
      </c>
    </row>
    <row r="10" spans="1:14" ht="15.75" customHeight="1">
      <c r="A10" s="13"/>
      <c r="B10" s="795" t="s">
        <v>680</v>
      </c>
      <c r="C10" s="796"/>
      <c r="D10" s="777"/>
      <c r="E10" s="777"/>
      <c r="F10" s="777"/>
      <c r="G10" s="777"/>
      <c r="H10" s="777"/>
      <c r="I10" s="777"/>
      <c r="J10" s="777"/>
      <c r="K10" s="778"/>
    </row>
    <row r="11" spans="1:14" ht="18.95" customHeight="1">
      <c r="A11" s="13"/>
      <c r="B11" s="469">
        <v>2</v>
      </c>
      <c r="C11" s="99" t="s">
        <v>681</v>
      </c>
      <c r="D11" s="337">
        <v>82138.895192422977</v>
      </c>
      <c r="E11" s="337">
        <v>81194.486201542139</v>
      </c>
      <c r="F11" s="337">
        <v>80281.146389995483</v>
      </c>
      <c r="G11" s="337">
        <v>79863.646381537983</v>
      </c>
      <c r="H11" s="337">
        <v>4833.5531316516663</v>
      </c>
      <c r="I11" s="337">
        <v>4820.985084501458</v>
      </c>
      <c r="J11" s="337">
        <v>4791.0252902969132</v>
      </c>
      <c r="K11" s="337">
        <v>4796.5635981614942</v>
      </c>
      <c r="N11" s="238"/>
    </row>
    <row r="12" spans="1:14">
      <c r="A12" s="13"/>
      <c r="B12" s="632">
        <v>3</v>
      </c>
      <c r="C12" s="620" t="s">
        <v>682</v>
      </c>
      <c r="D12" s="337">
        <v>56689.570781679169</v>
      </c>
      <c r="E12" s="337">
        <v>56135.213875092501</v>
      </c>
      <c r="F12" s="337">
        <v>55511.99902868917</v>
      </c>
      <c r="G12" s="337">
        <v>55171.453170669171</v>
      </c>
      <c r="H12" s="337">
        <v>2834.4785390839579</v>
      </c>
      <c r="I12" s="337">
        <v>2806.7606937546252</v>
      </c>
      <c r="J12" s="337">
        <v>2775.599951434458</v>
      </c>
      <c r="K12" s="337">
        <v>2758.5726585334578</v>
      </c>
    </row>
    <row r="13" spans="1:14">
      <c r="A13" s="13"/>
      <c r="B13" s="469">
        <v>4</v>
      </c>
      <c r="C13" s="470" t="s">
        <v>683</v>
      </c>
      <c r="D13" s="337">
        <v>15506.923313864647</v>
      </c>
      <c r="E13" s="337">
        <v>15567.126280486314</v>
      </c>
      <c r="F13" s="337">
        <v>15693.974375536314</v>
      </c>
      <c r="G13" s="337">
        <v>15836.858569591312</v>
      </c>
      <c r="H13" s="337">
        <v>1867.463669536874</v>
      </c>
      <c r="I13" s="337">
        <v>1906.9133312634981</v>
      </c>
      <c r="J13" s="337">
        <v>1928.458173413286</v>
      </c>
      <c r="K13" s="337">
        <v>1960.1752636172021</v>
      </c>
    </row>
    <row r="14" spans="1:14">
      <c r="A14" s="13"/>
      <c r="B14" s="469">
        <v>5</v>
      </c>
      <c r="C14" s="373" t="s">
        <v>684</v>
      </c>
      <c r="D14" s="337">
        <v>10955.905830725833</v>
      </c>
      <c r="E14" s="337">
        <v>10198.188281236664</v>
      </c>
      <c r="F14" s="337">
        <v>9863.8359377174966</v>
      </c>
      <c r="G14" s="337">
        <v>9827.5537431283319</v>
      </c>
      <c r="H14" s="337">
        <v>5193.7786555038319</v>
      </c>
      <c r="I14" s="337">
        <v>4881.9450995263323</v>
      </c>
      <c r="J14" s="337">
        <v>4764.6550941078322</v>
      </c>
      <c r="K14" s="337">
        <v>4709.3658310303317</v>
      </c>
    </row>
    <row r="15" spans="1:14" ht="30">
      <c r="A15" s="13"/>
      <c r="B15" s="103">
        <v>6</v>
      </c>
      <c r="C15" s="470" t="s">
        <v>685</v>
      </c>
      <c r="D15" s="338">
        <v>0</v>
      </c>
      <c r="E15" s="338">
        <v>0</v>
      </c>
      <c r="F15" s="338">
        <v>0</v>
      </c>
      <c r="G15" s="338">
        <v>0</v>
      </c>
      <c r="H15" s="338">
        <v>0</v>
      </c>
      <c r="I15" s="338">
        <v>0</v>
      </c>
      <c r="J15" s="338">
        <v>0</v>
      </c>
      <c r="K15" s="338">
        <v>0</v>
      </c>
    </row>
    <row r="16" spans="1:14">
      <c r="A16" s="13"/>
      <c r="B16" s="469">
        <v>7</v>
      </c>
      <c r="C16" s="106" t="s">
        <v>686</v>
      </c>
      <c r="D16" s="337">
        <v>10955.905830725833</v>
      </c>
      <c r="E16" s="337">
        <v>10198.188281236666</v>
      </c>
      <c r="F16" s="337">
        <v>9863.8359377174984</v>
      </c>
      <c r="G16" s="337">
        <v>9827.5537431283319</v>
      </c>
      <c r="H16" s="337">
        <v>5193.7786555038338</v>
      </c>
      <c r="I16" s="337">
        <v>4881.9450995263323</v>
      </c>
      <c r="J16" s="337">
        <v>4764.6550941078322</v>
      </c>
      <c r="K16" s="337">
        <v>4709.3658310303317</v>
      </c>
    </row>
    <row r="17" spans="1:21">
      <c r="A17" s="13"/>
      <c r="B17" s="102">
        <v>8</v>
      </c>
      <c r="C17" s="106" t="s">
        <v>687</v>
      </c>
      <c r="D17" s="338">
        <v>0</v>
      </c>
      <c r="E17" s="338">
        <v>0</v>
      </c>
      <c r="F17" s="338">
        <v>0</v>
      </c>
      <c r="G17" s="471">
        <v>0</v>
      </c>
      <c r="H17" s="101">
        <v>0</v>
      </c>
      <c r="I17" s="101">
        <v>0</v>
      </c>
      <c r="J17" s="101">
        <v>0</v>
      </c>
      <c r="K17" s="471">
        <v>0</v>
      </c>
    </row>
    <row r="18" spans="1:21">
      <c r="A18" s="13"/>
      <c r="B18" s="469">
        <v>9</v>
      </c>
      <c r="C18" s="107" t="s">
        <v>688</v>
      </c>
      <c r="D18" s="339"/>
      <c r="E18" s="339"/>
      <c r="F18" s="339"/>
      <c r="G18" s="339"/>
      <c r="H18" s="104">
        <v>0</v>
      </c>
      <c r="I18" s="104">
        <v>0</v>
      </c>
      <c r="J18" s="104">
        <v>0</v>
      </c>
      <c r="K18" s="471">
        <v>0</v>
      </c>
    </row>
    <row r="19" spans="1:21">
      <c r="A19" s="13"/>
      <c r="B19" s="632">
        <v>10</v>
      </c>
      <c r="C19" s="373" t="s">
        <v>689</v>
      </c>
      <c r="D19" s="100">
        <v>25659.216004059079</v>
      </c>
      <c r="E19" s="100">
        <v>24706.938068776581</v>
      </c>
      <c r="F19" s="100">
        <v>24770.009499978241</v>
      </c>
      <c r="G19" s="100">
        <v>24436.673467994911</v>
      </c>
      <c r="H19" s="337">
        <v>2566.4972814861999</v>
      </c>
      <c r="I19" s="337">
        <v>2604.3960603698702</v>
      </c>
      <c r="J19" s="337">
        <v>2681.3014694988701</v>
      </c>
      <c r="K19" s="337">
        <v>2585.64701350412</v>
      </c>
    </row>
    <row r="20" spans="1:21" ht="30">
      <c r="A20" s="13"/>
      <c r="B20" s="469">
        <v>11</v>
      </c>
      <c r="C20" s="107" t="s">
        <v>690</v>
      </c>
      <c r="D20" s="337">
        <v>494.57252540574399</v>
      </c>
      <c r="E20" s="337">
        <v>527.21047332824799</v>
      </c>
      <c r="F20" s="337">
        <v>542.873839563248</v>
      </c>
      <c r="G20" s="337">
        <v>513.18355424491199</v>
      </c>
      <c r="H20" s="337">
        <v>389.16309909516002</v>
      </c>
      <c r="I20" s="337">
        <v>395.84390264166399</v>
      </c>
      <c r="J20" s="337">
        <v>380.21583152599999</v>
      </c>
      <c r="K20" s="337">
        <v>336.58765935299999</v>
      </c>
    </row>
    <row r="21" spans="1:21">
      <c r="A21" s="13"/>
      <c r="B21" s="103">
        <v>12</v>
      </c>
      <c r="C21" s="470" t="s">
        <v>691</v>
      </c>
      <c r="D21" s="338">
        <v>0</v>
      </c>
      <c r="E21" s="338">
        <v>0</v>
      </c>
      <c r="F21" s="338">
        <v>0</v>
      </c>
      <c r="G21" s="338">
        <v>0</v>
      </c>
      <c r="H21" s="338">
        <v>0</v>
      </c>
      <c r="I21" s="338">
        <v>0</v>
      </c>
      <c r="J21" s="338">
        <v>0</v>
      </c>
      <c r="K21" s="338">
        <v>0</v>
      </c>
    </row>
    <row r="22" spans="1:21">
      <c r="A22" s="13"/>
      <c r="B22" s="469">
        <v>13</v>
      </c>
      <c r="C22" s="470" t="s">
        <v>692</v>
      </c>
      <c r="D22" s="337">
        <v>25164.643478653332</v>
      </c>
      <c r="E22" s="337">
        <v>24179.72759544833</v>
      </c>
      <c r="F22" s="337">
        <v>24227.135660414999</v>
      </c>
      <c r="G22" s="337">
        <v>23923.48991375</v>
      </c>
      <c r="H22" s="337">
        <v>2177.3341823910409</v>
      </c>
      <c r="I22" s="337">
        <v>2208.5521577282079</v>
      </c>
      <c r="J22" s="337">
        <v>2301.0856379728748</v>
      </c>
      <c r="K22" s="337">
        <v>2249.0593541511248</v>
      </c>
    </row>
    <row r="23" spans="1:21">
      <c r="A23" s="13"/>
      <c r="B23" s="469">
        <v>14</v>
      </c>
      <c r="C23" s="105" t="s">
        <v>693</v>
      </c>
      <c r="D23" s="337">
        <v>2597.8839681441641</v>
      </c>
      <c r="E23" s="337">
        <v>2210.7541029608319</v>
      </c>
      <c r="F23" s="337">
        <v>1947.0034497925001</v>
      </c>
      <c r="G23" s="337">
        <v>1780.9730893766639</v>
      </c>
      <c r="H23" s="337">
        <v>2211.239017095832</v>
      </c>
      <c r="I23" s="337">
        <v>1825.7597193874999</v>
      </c>
      <c r="J23" s="337">
        <v>1546.0155944549999</v>
      </c>
      <c r="K23" s="337">
        <v>1350.3354165158321</v>
      </c>
      <c r="L23" s="794"/>
      <c r="M23" s="794"/>
      <c r="N23" s="794"/>
      <c r="O23" s="794"/>
      <c r="P23" s="794"/>
      <c r="Q23" s="794"/>
      <c r="R23" s="794"/>
      <c r="S23" s="794"/>
      <c r="T23" s="794"/>
      <c r="U23" s="794"/>
    </row>
    <row r="24" spans="1:21">
      <c r="A24" s="13"/>
      <c r="B24" s="103">
        <v>15</v>
      </c>
      <c r="C24" s="373" t="s">
        <v>694</v>
      </c>
      <c r="D24" s="337">
        <v>5678.4653973044997</v>
      </c>
      <c r="E24" s="337">
        <v>6103.7962361747486</v>
      </c>
      <c r="F24" s="337">
        <v>6471.211454147664</v>
      </c>
      <c r="G24" s="337">
        <v>6786.079918519581</v>
      </c>
      <c r="H24" s="337">
        <v>77.085728907108006</v>
      </c>
      <c r="I24" s="337">
        <v>85.698668277449997</v>
      </c>
      <c r="J24" s="337">
        <v>90.071614422680994</v>
      </c>
      <c r="K24" s="337">
        <v>92.021801961639</v>
      </c>
    </row>
    <row r="25" spans="1:21">
      <c r="A25" s="13"/>
      <c r="B25" s="472">
        <v>16</v>
      </c>
      <c r="C25" s="108" t="s">
        <v>695</v>
      </c>
      <c r="D25" s="340"/>
      <c r="E25" s="340"/>
      <c r="F25" s="340"/>
      <c r="G25" s="340"/>
      <c r="H25" s="346">
        <v>14882.153814644635</v>
      </c>
      <c r="I25" s="344">
        <f>I11+I14+I19+I23+I24</f>
        <v>14218.78463206261</v>
      </c>
      <c r="J25" s="344">
        <f>J11+J14+J19+J23+J24</f>
        <v>13873.069062781298</v>
      </c>
      <c r="K25" s="344">
        <f>K11+K14+K19+K23+K24</f>
        <v>13533.933661173418</v>
      </c>
    </row>
    <row r="26" spans="1:21">
      <c r="A26" s="13"/>
      <c r="B26" s="795" t="s">
        <v>696</v>
      </c>
      <c r="C26" s="796"/>
      <c r="D26" s="777"/>
      <c r="E26" s="777"/>
      <c r="F26" s="777"/>
      <c r="G26" s="777"/>
      <c r="H26" s="777"/>
      <c r="I26" s="777"/>
      <c r="J26" s="777"/>
      <c r="K26" s="778"/>
    </row>
    <row r="27" spans="1:21">
      <c r="A27" s="13"/>
      <c r="B27" s="469">
        <v>17</v>
      </c>
      <c r="C27" s="470" t="s">
        <v>697</v>
      </c>
      <c r="D27" s="337">
        <v>20.804041804166001</v>
      </c>
      <c r="E27" s="337">
        <v>39.387682696665998</v>
      </c>
      <c r="F27" s="337">
        <v>64.004360988333005</v>
      </c>
      <c r="G27" s="337">
        <v>85.757045544166004</v>
      </c>
      <c r="H27" s="337">
        <v>0.81699122761599996</v>
      </c>
      <c r="I27" s="337">
        <v>1.6843185947579999</v>
      </c>
      <c r="J27" s="337">
        <v>3.5186637966749998</v>
      </c>
      <c r="K27" s="337">
        <v>3.9430796348750001</v>
      </c>
    </row>
    <row r="28" spans="1:21">
      <c r="A28" s="13"/>
      <c r="B28" s="469">
        <v>18</v>
      </c>
      <c r="C28" s="107" t="s">
        <v>698</v>
      </c>
      <c r="D28" s="337">
        <v>573.51459113583201</v>
      </c>
      <c r="E28" s="337">
        <v>620.10383461000004</v>
      </c>
      <c r="F28" s="337">
        <v>671.50635560750004</v>
      </c>
      <c r="G28" s="337">
        <v>675.10542859500003</v>
      </c>
      <c r="H28" s="337">
        <v>466.40104787958001</v>
      </c>
      <c r="I28" s="337">
        <v>513.14146846250003</v>
      </c>
      <c r="J28" s="337">
        <v>565.72115070666405</v>
      </c>
      <c r="K28" s="337">
        <v>576.54468865583203</v>
      </c>
    </row>
    <row r="29" spans="1:21">
      <c r="A29" s="13"/>
      <c r="B29" s="469">
        <v>19</v>
      </c>
      <c r="C29" s="470" t="s">
        <v>699</v>
      </c>
      <c r="D29" s="337">
        <v>899.28450374749696</v>
      </c>
      <c r="E29" s="337">
        <v>619.23899246416204</v>
      </c>
      <c r="F29" s="337">
        <v>381.85578227249601</v>
      </c>
      <c r="G29" s="337">
        <v>94.021243549996001</v>
      </c>
      <c r="H29" s="337">
        <v>899.12231622582601</v>
      </c>
      <c r="I29" s="337">
        <v>608.894638135077</v>
      </c>
      <c r="J29" s="337">
        <v>371.01166577975499</v>
      </c>
      <c r="K29" s="337">
        <v>83.177127057255007</v>
      </c>
    </row>
    <row r="30" spans="1:21" ht="60">
      <c r="A30" s="13"/>
      <c r="B30" s="469" t="s">
        <v>700</v>
      </c>
      <c r="C30" s="470" t="s">
        <v>701</v>
      </c>
      <c r="D30" s="340"/>
      <c r="E30" s="340"/>
      <c r="F30" s="340"/>
      <c r="G30" s="340"/>
      <c r="H30" s="338">
        <v>0</v>
      </c>
      <c r="I30" s="338">
        <v>0</v>
      </c>
      <c r="J30" s="338">
        <v>0</v>
      </c>
      <c r="K30" s="346">
        <v>0</v>
      </c>
    </row>
    <row r="31" spans="1:21">
      <c r="A31" s="13"/>
      <c r="B31" s="469" t="s">
        <v>702</v>
      </c>
      <c r="C31" s="107" t="s">
        <v>703</v>
      </c>
      <c r="D31" s="341"/>
      <c r="E31" s="341"/>
      <c r="F31" s="341"/>
      <c r="G31" s="341"/>
      <c r="H31" s="633">
        <v>0</v>
      </c>
      <c r="I31" s="633">
        <v>0</v>
      </c>
      <c r="J31" s="633">
        <v>0</v>
      </c>
      <c r="K31" s="346">
        <v>0</v>
      </c>
    </row>
    <row r="32" spans="1:21">
      <c r="A32" s="13"/>
      <c r="B32" s="395">
        <v>20</v>
      </c>
      <c r="C32" s="403" t="s">
        <v>704</v>
      </c>
      <c r="D32" s="346">
        <v>1493.603136687492</v>
      </c>
      <c r="E32" s="342">
        <f>SUM(E27:E29)</f>
        <v>1278.7305097708281</v>
      </c>
      <c r="F32" s="342">
        <f t="shared" ref="F32:G32" si="0">SUM(F27:F29)</f>
        <v>1117.366498868329</v>
      </c>
      <c r="G32" s="342">
        <f t="shared" si="0"/>
        <v>854.88371768916204</v>
      </c>
      <c r="H32" s="346">
        <v>1366.340355333024</v>
      </c>
      <c r="I32" s="342">
        <f>SUM(I27:I31)</f>
        <v>1123.7204251923349</v>
      </c>
      <c r="J32" s="342">
        <f t="shared" ref="J32:K32" si="1">SUM(J27:J31)</f>
        <v>940.251480283094</v>
      </c>
      <c r="K32" s="342">
        <f t="shared" si="1"/>
        <v>663.66489534796199</v>
      </c>
      <c r="N32" s="347"/>
    </row>
    <row r="33" spans="1:20" ht="15" customHeight="1">
      <c r="A33" s="13"/>
      <c r="B33" s="632" t="s">
        <v>358</v>
      </c>
      <c r="C33" s="634" t="s">
        <v>705</v>
      </c>
      <c r="D33" s="338">
        <v>0</v>
      </c>
      <c r="E33" s="338">
        <v>0</v>
      </c>
      <c r="F33" s="338">
        <v>0</v>
      </c>
      <c r="G33" s="338">
        <v>0</v>
      </c>
      <c r="H33" s="338">
        <v>0</v>
      </c>
      <c r="I33" s="338">
        <v>0</v>
      </c>
      <c r="J33" s="338">
        <v>0</v>
      </c>
      <c r="K33" s="338">
        <v>0</v>
      </c>
    </row>
    <row r="34" spans="1:20" ht="15" customHeight="1">
      <c r="A34" s="13"/>
      <c r="B34" s="632" t="s">
        <v>360</v>
      </c>
      <c r="C34" s="634" t="s">
        <v>706</v>
      </c>
      <c r="D34" s="338">
        <v>0</v>
      </c>
      <c r="E34" s="338">
        <v>0</v>
      </c>
      <c r="F34" s="338">
        <v>0</v>
      </c>
      <c r="G34" s="338">
        <v>0</v>
      </c>
      <c r="H34" s="338">
        <v>0</v>
      </c>
      <c r="I34" s="338">
        <v>0</v>
      </c>
      <c r="J34" s="338">
        <v>0</v>
      </c>
      <c r="K34" s="338">
        <v>0</v>
      </c>
    </row>
    <row r="35" spans="1:20" ht="15" customHeight="1">
      <c r="A35" s="13"/>
      <c r="B35" s="632" t="s">
        <v>362</v>
      </c>
      <c r="C35" s="634" t="s">
        <v>707</v>
      </c>
      <c r="D35" s="635">
        <v>1493.6031366875</v>
      </c>
      <c r="E35" s="636">
        <v>1278.7305097708329</v>
      </c>
      <c r="F35" s="635">
        <v>1117.3664988683331</v>
      </c>
      <c r="G35" s="636">
        <v>854.88371768916602</v>
      </c>
      <c r="H35" s="280">
        <v>1366.3403553330311</v>
      </c>
      <c r="I35" s="636">
        <v>1123.7204251923399</v>
      </c>
      <c r="J35" s="280">
        <v>940.25148028310002</v>
      </c>
      <c r="K35" s="343">
        <v>663.66489534796597</v>
      </c>
      <c r="R35" s="348"/>
      <c r="S35" s="348"/>
      <c r="T35" s="348"/>
    </row>
    <row r="36" spans="1:20">
      <c r="A36" s="13"/>
      <c r="B36" s="776" t="s">
        <v>708</v>
      </c>
      <c r="C36" s="777"/>
      <c r="D36" s="777"/>
      <c r="E36" s="777"/>
      <c r="F36" s="777"/>
      <c r="G36" s="777"/>
      <c r="H36" s="777"/>
      <c r="I36" s="777"/>
      <c r="J36" s="777"/>
      <c r="K36" s="778"/>
    </row>
    <row r="37" spans="1:20">
      <c r="A37" s="13"/>
      <c r="B37" s="393">
        <v>21</v>
      </c>
      <c r="C37" s="473" t="s">
        <v>709</v>
      </c>
      <c r="D37" s="341"/>
      <c r="E37" s="341"/>
      <c r="F37" s="341"/>
      <c r="G37" s="341"/>
      <c r="H37" s="346">
        <f>H9</f>
        <v>41040.372289017665</v>
      </c>
      <c r="I37" s="346">
        <f t="shared" ref="I37:J37" si="2">I9</f>
        <v>39448.11543596859</v>
      </c>
      <c r="J37" s="346">
        <f t="shared" si="2"/>
        <v>38257.149309545872</v>
      </c>
      <c r="K37" s="346">
        <f>K9</f>
        <v>37140.533543294856</v>
      </c>
    </row>
    <row r="38" spans="1:20">
      <c r="A38" s="13"/>
      <c r="B38" s="393">
        <v>22</v>
      </c>
      <c r="C38" s="403" t="s">
        <v>710</v>
      </c>
      <c r="D38" s="341"/>
      <c r="E38" s="341"/>
      <c r="F38" s="341"/>
      <c r="G38" s="341"/>
      <c r="H38" s="346">
        <f>H25-H32</f>
        <v>13515.81345931161</v>
      </c>
      <c r="I38" s="346">
        <f>I25-I32</f>
        <v>13095.064206870276</v>
      </c>
      <c r="J38" s="342">
        <f>J25-J32</f>
        <v>12932.817582498205</v>
      </c>
      <c r="K38" s="342">
        <f>K25-K32</f>
        <v>12870.268765825456</v>
      </c>
      <c r="O38" s="349"/>
    </row>
    <row r="39" spans="1:20">
      <c r="A39" s="13"/>
      <c r="B39" s="393">
        <v>23</v>
      </c>
      <c r="C39" s="403" t="s">
        <v>711</v>
      </c>
      <c r="D39" s="341"/>
      <c r="E39" s="341"/>
      <c r="F39" s="341"/>
      <c r="G39" s="341"/>
      <c r="H39" s="345">
        <v>304.17270000000002</v>
      </c>
      <c r="I39" s="345">
        <v>301.68</v>
      </c>
      <c r="J39" s="345">
        <v>296.38830000000002</v>
      </c>
      <c r="K39" s="345">
        <v>289.26710000000003</v>
      </c>
    </row>
    <row r="43" spans="1:20">
      <c r="F43" s="4"/>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E2" sqref="E2"/>
    </sheetView>
  </sheetViews>
  <sheetFormatPr defaultColWidth="8.5703125" defaultRowHeight="15"/>
  <cols>
    <col min="1" max="1" width="8.5703125" style="23"/>
    <col min="2" max="2" width="13.85546875" style="23" customWidth="1"/>
    <col min="3" max="3" width="45.85546875" style="23" customWidth="1"/>
    <col min="4" max="4" width="70.85546875" style="23" customWidth="1"/>
    <col min="5" max="5" width="17.140625" style="23" customWidth="1"/>
    <col min="6" max="8" width="8.5703125" style="23"/>
    <col min="9" max="9" width="11.5703125" style="23" customWidth="1"/>
    <col min="10" max="16384" width="8.5703125" style="23"/>
  </cols>
  <sheetData>
    <row r="2" spans="1:14" ht="21">
      <c r="B2" s="94" t="s">
        <v>712</v>
      </c>
      <c r="E2" s="253" t="s">
        <v>224</v>
      </c>
    </row>
    <row r="3" spans="1:14">
      <c r="B3" s="109" t="s">
        <v>713</v>
      </c>
    </row>
    <row r="4" spans="1:14" ht="15.75">
      <c r="B4" s="96"/>
    </row>
    <row r="5" spans="1:14">
      <c r="B5" s="173" t="s">
        <v>714</v>
      </c>
      <c r="C5" s="803" t="s">
        <v>715</v>
      </c>
      <c r="D5" s="804"/>
      <c r="F5" s="310"/>
    </row>
    <row r="6" spans="1:14" ht="45">
      <c r="A6" s="110"/>
      <c r="B6" s="474" t="s">
        <v>716</v>
      </c>
      <c r="C6" s="371" t="s">
        <v>717</v>
      </c>
      <c r="D6" s="407" t="s">
        <v>1498</v>
      </c>
      <c r="I6" s="252"/>
    </row>
    <row r="7" spans="1:14" ht="88.5" customHeight="1">
      <c r="A7" s="110"/>
      <c r="B7" s="474" t="s">
        <v>718</v>
      </c>
      <c r="C7" s="371" t="s">
        <v>719</v>
      </c>
      <c r="D7" s="371" t="s">
        <v>1455</v>
      </c>
    </row>
    <row r="8" spans="1:14" ht="84.75" customHeight="1">
      <c r="A8" s="110"/>
      <c r="B8" s="475" t="s">
        <v>720</v>
      </c>
      <c r="C8" s="371" t="s">
        <v>721</v>
      </c>
      <c r="D8" s="371" t="s">
        <v>722</v>
      </c>
    </row>
    <row r="9" spans="1:14" ht="77.25" customHeight="1">
      <c r="A9" s="110"/>
      <c r="B9" s="474" t="s">
        <v>723</v>
      </c>
      <c r="C9" s="371" t="s">
        <v>724</v>
      </c>
      <c r="D9" s="371" t="s">
        <v>1502</v>
      </c>
    </row>
    <row r="10" spans="1:14" ht="68.25" customHeight="1">
      <c r="A10" s="110"/>
      <c r="B10" s="475" t="s">
        <v>725</v>
      </c>
      <c r="C10" s="371" t="s">
        <v>726</v>
      </c>
      <c r="D10" s="371" t="s">
        <v>727</v>
      </c>
    </row>
    <row r="11" spans="1:14" ht="39.75" customHeight="1">
      <c r="A11" s="110"/>
      <c r="B11" s="474" t="s">
        <v>728</v>
      </c>
      <c r="C11" s="371" t="s">
        <v>729</v>
      </c>
      <c r="D11" s="371" t="s">
        <v>730</v>
      </c>
      <c r="N11" s="236"/>
    </row>
    <row r="12" spans="1:14" ht="60">
      <c r="A12" s="110"/>
      <c r="B12" s="474" t="s">
        <v>731</v>
      </c>
      <c r="C12" s="371" t="s">
        <v>732</v>
      </c>
      <c r="D12" s="476" t="s">
        <v>733</v>
      </c>
    </row>
    <row r="43" spans="6:6">
      <c r="F43" s="228"/>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pageSetUpPr fitToPage="1"/>
  </sheetPr>
  <dimension ref="B2:N53"/>
  <sheetViews>
    <sheetView showGridLines="0" zoomScale="90" zoomScaleNormal="90" zoomScalePageLayoutView="80" workbookViewId="0">
      <selection activeCell="B6" sqref="B6:C8"/>
    </sheetView>
  </sheetViews>
  <sheetFormatPr defaultColWidth="9.140625" defaultRowHeight="15"/>
  <cols>
    <col min="1" max="2" width="9.140625" style="13"/>
    <col min="3" max="3" width="54.42578125" style="13" customWidth="1"/>
    <col min="4" max="8" width="22.42578125" style="13" customWidth="1"/>
    <col min="9" max="16384" width="9.140625" style="13"/>
  </cols>
  <sheetData>
    <row r="2" spans="2:14" ht="21">
      <c r="B2" s="94" t="s">
        <v>734</v>
      </c>
      <c r="D2" s="253" t="s">
        <v>224</v>
      </c>
    </row>
    <row r="3" spans="2:14" ht="15.75">
      <c r="B3" s="245" t="s">
        <v>735</v>
      </c>
    </row>
    <row r="5" spans="2:14">
      <c r="B5" s="28"/>
    </row>
    <row r="6" spans="2:14">
      <c r="B6" s="806" t="str">
        <f>Dates!B2</f>
        <v>At 30 June 2024 (DKK mio.)</v>
      </c>
      <c r="C6" s="806"/>
      <c r="D6" s="807" t="s">
        <v>736</v>
      </c>
      <c r="E6" s="807"/>
      <c r="F6" s="807"/>
      <c r="G6" s="807"/>
      <c r="H6" s="752" t="s">
        <v>737</v>
      </c>
      <c r="I6" s="283"/>
    </row>
    <row r="7" spans="2:14" ht="15" customHeight="1">
      <c r="B7" s="806"/>
      <c r="C7" s="806"/>
      <c r="D7" s="752" t="s">
        <v>738</v>
      </c>
      <c r="E7" s="740" t="s">
        <v>739</v>
      </c>
      <c r="F7" s="740" t="s">
        <v>740</v>
      </c>
      <c r="G7" s="740" t="s">
        <v>741</v>
      </c>
      <c r="H7" s="756"/>
      <c r="I7" s="283"/>
    </row>
    <row r="8" spans="2:14">
      <c r="B8" s="806"/>
      <c r="C8" s="806"/>
      <c r="D8" s="809"/>
      <c r="E8" s="740"/>
      <c r="F8" s="740"/>
      <c r="G8" s="808"/>
      <c r="H8" s="753"/>
      <c r="I8" s="283"/>
    </row>
    <row r="9" spans="2:14">
      <c r="B9" s="805" t="s">
        <v>742</v>
      </c>
      <c r="C9" s="805"/>
      <c r="D9" s="805"/>
      <c r="E9" s="805"/>
      <c r="F9" s="805"/>
      <c r="G9" s="805"/>
      <c r="H9" s="805"/>
      <c r="I9" s="283"/>
    </row>
    <row r="10" spans="2:14">
      <c r="B10" s="385">
        <v>1</v>
      </c>
      <c r="C10" s="385" t="s">
        <v>743</v>
      </c>
      <c r="D10" s="637">
        <v>12399.892408899999</v>
      </c>
      <c r="E10" s="282">
        <v>0</v>
      </c>
      <c r="F10" s="282">
        <v>0</v>
      </c>
      <c r="G10" s="477">
        <v>8464.000076100001</v>
      </c>
      <c r="H10" s="478">
        <v>19899.784439489998</v>
      </c>
      <c r="I10" s="283"/>
    </row>
    <row r="11" spans="2:14">
      <c r="B11" s="361">
        <v>2</v>
      </c>
      <c r="C11" s="124" t="s">
        <v>744</v>
      </c>
      <c r="D11" s="479">
        <v>12399.892408899999</v>
      </c>
      <c r="E11" s="281">
        <v>0</v>
      </c>
      <c r="F11" s="479">
        <v>0</v>
      </c>
      <c r="G11" s="479">
        <v>1274.977431</v>
      </c>
      <c r="H11" s="479">
        <v>8464.000076100001</v>
      </c>
      <c r="I11" s="283"/>
      <c r="J11" s="283"/>
      <c r="N11" s="239"/>
    </row>
    <row r="12" spans="2:14">
      <c r="B12" s="361">
        <v>3</v>
      </c>
      <c r="C12" s="116" t="s">
        <v>745</v>
      </c>
      <c r="D12" s="480"/>
      <c r="E12" s="479">
        <v>0</v>
      </c>
      <c r="F12" s="479">
        <v>0</v>
      </c>
      <c r="G12" s="479">
        <v>6224.9145995899999</v>
      </c>
      <c r="H12" s="479">
        <v>6224.9145995899999</v>
      </c>
      <c r="I12" s="283"/>
      <c r="J12" s="283"/>
    </row>
    <row r="13" spans="2:14" ht="15.75" customHeight="1">
      <c r="B13" s="481">
        <v>4</v>
      </c>
      <c r="C13" s="385" t="s">
        <v>746</v>
      </c>
      <c r="D13" s="174"/>
      <c r="E13" s="282">
        <v>84745.379298929998</v>
      </c>
      <c r="F13" s="282">
        <v>380.89965437000001</v>
      </c>
      <c r="G13" s="482">
        <v>324.92688659000004</v>
      </c>
      <c r="H13" s="482">
        <v>80292.730732627984</v>
      </c>
      <c r="I13" s="283"/>
      <c r="J13" s="283"/>
    </row>
    <row r="14" spans="2:14" ht="15.75" customHeight="1">
      <c r="B14" s="361">
        <v>5</v>
      </c>
      <c r="C14" s="483" t="s">
        <v>747</v>
      </c>
      <c r="D14" s="287"/>
      <c r="E14" s="281">
        <v>66865.783181859995</v>
      </c>
      <c r="F14" s="281">
        <v>217.27257950000001</v>
      </c>
      <c r="G14" s="479">
        <v>75.623405129999995</v>
      </c>
      <c r="H14" s="479">
        <v>63804.526378422001</v>
      </c>
      <c r="I14" s="283"/>
      <c r="J14" s="283"/>
    </row>
    <row r="15" spans="2:14" ht="15.75" customHeight="1">
      <c r="B15" s="361">
        <v>6</v>
      </c>
      <c r="C15" s="483" t="s">
        <v>748</v>
      </c>
      <c r="D15" s="287"/>
      <c r="E15" s="281">
        <v>17879.596117069999</v>
      </c>
      <c r="F15" s="281">
        <v>163.62707487</v>
      </c>
      <c r="G15" s="479">
        <v>249.30348146</v>
      </c>
      <c r="H15" s="479">
        <v>16488.204354205998</v>
      </c>
      <c r="I15" s="283"/>
      <c r="J15" s="283"/>
    </row>
    <row r="16" spans="2:14">
      <c r="B16" s="481">
        <v>7</v>
      </c>
      <c r="C16" s="385" t="s">
        <v>749</v>
      </c>
      <c r="D16" s="174"/>
      <c r="E16" s="282">
        <v>13564.255066659998</v>
      </c>
      <c r="F16" s="282">
        <v>135.00914406000001</v>
      </c>
      <c r="G16" s="680">
        <v>-385.27801389999996</v>
      </c>
      <c r="H16" s="482">
        <v>5375.9687522449995</v>
      </c>
      <c r="I16" s="283"/>
      <c r="J16" s="283"/>
    </row>
    <row r="17" spans="2:10">
      <c r="B17" s="361">
        <v>8</v>
      </c>
      <c r="C17" s="483" t="s">
        <v>750</v>
      </c>
      <c r="D17" s="287"/>
      <c r="E17" s="293">
        <v>0</v>
      </c>
      <c r="F17" s="281">
        <v>0</v>
      </c>
      <c r="G17" s="479">
        <v>0</v>
      </c>
      <c r="H17" s="479">
        <v>0</v>
      </c>
      <c r="I17" s="283"/>
      <c r="J17" s="283"/>
    </row>
    <row r="18" spans="2:10">
      <c r="B18" s="361">
        <v>9</v>
      </c>
      <c r="C18" s="483" t="s">
        <v>751</v>
      </c>
      <c r="D18" s="287"/>
      <c r="E18" s="281">
        <v>13564.255066659998</v>
      </c>
      <c r="F18" s="281">
        <v>135.00914406000001</v>
      </c>
      <c r="G18" s="442">
        <v>-385.27801389999996</v>
      </c>
      <c r="H18" s="479">
        <v>5375.9687522449995</v>
      </c>
      <c r="I18" s="283"/>
      <c r="J18" s="283"/>
    </row>
    <row r="19" spans="2:10">
      <c r="B19" s="481">
        <v>10</v>
      </c>
      <c r="C19" s="385" t="s">
        <v>752</v>
      </c>
      <c r="D19" s="174"/>
      <c r="E19" s="282">
        <v>0</v>
      </c>
      <c r="F19" s="282">
        <v>0</v>
      </c>
      <c r="G19" s="482">
        <v>0</v>
      </c>
      <c r="H19" s="482">
        <v>0</v>
      </c>
      <c r="I19" s="283"/>
      <c r="J19" s="283"/>
    </row>
    <row r="20" spans="2:10">
      <c r="B20" s="481">
        <v>11</v>
      </c>
      <c r="C20" s="385" t="s">
        <v>753</v>
      </c>
      <c r="D20" s="282">
        <v>0</v>
      </c>
      <c r="E20" s="282">
        <v>7973.8234659199998</v>
      </c>
      <c r="F20" s="282">
        <v>0</v>
      </c>
      <c r="G20" s="482">
        <v>0</v>
      </c>
      <c r="H20" s="482">
        <v>0</v>
      </c>
      <c r="I20" s="283"/>
      <c r="J20" s="283"/>
    </row>
    <row r="21" spans="2:10" ht="15.75" customHeight="1">
      <c r="B21" s="638">
        <v>12</v>
      </c>
      <c r="C21" s="483" t="s">
        <v>754</v>
      </c>
      <c r="D21" s="293">
        <v>0</v>
      </c>
      <c r="E21" s="291"/>
      <c r="F21" s="291"/>
      <c r="G21" s="296"/>
      <c r="H21" s="297"/>
      <c r="I21" s="283"/>
      <c r="J21" s="283"/>
    </row>
    <row r="22" spans="2:10" ht="30">
      <c r="B22" s="361">
        <v>13</v>
      </c>
      <c r="C22" s="125" t="s">
        <v>755</v>
      </c>
      <c r="D22" s="287"/>
      <c r="E22" s="281">
        <v>7973.8234659199998</v>
      </c>
      <c r="F22" s="281">
        <v>0</v>
      </c>
      <c r="G22" s="281">
        <v>0</v>
      </c>
      <c r="H22" s="479">
        <v>0</v>
      </c>
      <c r="I22" s="283"/>
      <c r="J22" s="283"/>
    </row>
    <row r="23" spans="2:10">
      <c r="B23" s="175">
        <v>14</v>
      </c>
      <c r="C23" s="385" t="s">
        <v>756</v>
      </c>
      <c r="D23" s="174"/>
      <c r="E23" s="285"/>
      <c r="F23" s="285"/>
      <c r="G23" s="484"/>
      <c r="H23" s="704">
        <v>105568.48392436298</v>
      </c>
      <c r="I23" s="283"/>
      <c r="J23" s="283"/>
    </row>
    <row r="24" spans="2:10">
      <c r="I24" s="283"/>
      <c r="J24" s="283"/>
    </row>
    <row r="25" spans="2:10">
      <c r="I25" s="283"/>
      <c r="J25" s="283"/>
    </row>
    <row r="26" spans="2:10">
      <c r="B26" s="806" t="str">
        <f>Dates!B2</f>
        <v>At 30 June 2024 (DKK mio.)</v>
      </c>
      <c r="C26" s="806"/>
      <c r="D26" s="807" t="s">
        <v>736</v>
      </c>
      <c r="E26" s="807"/>
      <c r="F26" s="807"/>
      <c r="G26" s="807"/>
      <c r="H26" s="752" t="s">
        <v>737</v>
      </c>
      <c r="I26" s="283"/>
      <c r="J26" s="283"/>
    </row>
    <row r="27" spans="2:10" ht="15" customHeight="1">
      <c r="B27" s="806"/>
      <c r="C27" s="806"/>
      <c r="D27" s="740" t="s">
        <v>738</v>
      </c>
      <c r="E27" s="740" t="s">
        <v>739</v>
      </c>
      <c r="F27" s="740" t="s">
        <v>740</v>
      </c>
      <c r="G27" s="752" t="s">
        <v>741</v>
      </c>
      <c r="H27" s="756"/>
      <c r="I27" s="283"/>
      <c r="J27" s="283"/>
    </row>
    <row r="28" spans="2:10">
      <c r="B28" s="806"/>
      <c r="C28" s="806"/>
      <c r="D28" s="740"/>
      <c r="E28" s="740"/>
      <c r="F28" s="740"/>
      <c r="G28" s="753"/>
      <c r="H28" s="753"/>
      <c r="I28" s="283"/>
      <c r="J28" s="283"/>
    </row>
    <row r="29" spans="2:10">
      <c r="B29" s="805" t="s">
        <v>757</v>
      </c>
      <c r="C29" s="805"/>
      <c r="D29" s="805"/>
      <c r="E29" s="805"/>
      <c r="F29" s="805"/>
      <c r="G29" s="805"/>
      <c r="H29" s="805"/>
      <c r="I29" s="283"/>
      <c r="J29" s="283"/>
    </row>
    <row r="30" spans="2:10">
      <c r="B30" s="481">
        <v>15</v>
      </c>
      <c r="C30" s="385" t="s">
        <v>758</v>
      </c>
      <c r="D30" s="284"/>
      <c r="E30" s="639"/>
      <c r="F30" s="639"/>
      <c r="G30" s="285"/>
      <c r="H30" s="482">
        <v>2131.6915305674002</v>
      </c>
      <c r="I30" s="283"/>
      <c r="J30" s="283"/>
    </row>
    <row r="31" spans="2:10" ht="30">
      <c r="B31" s="485" t="s">
        <v>759</v>
      </c>
      <c r="C31" s="385" t="s">
        <v>760</v>
      </c>
      <c r="D31" s="174"/>
      <c r="E31" s="286">
        <v>0</v>
      </c>
      <c r="F31" s="286">
        <v>0</v>
      </c>
      <c r="G31" s="486">
        <v>0</v>
      </c>
      <c r="H31" s="486">
        <v>0</v>
      </c>
      <c r="I31" s="283"/>
      <c r="J31" s="283"/>
    </row>
    <row r="32" spans="2:10" ht="36.6" customHeight="1">
      <c r="B32" s="481">
        <v>16</v>
      </c>
      <c r="C32" s="385" t="s">
        <v>761</v>
      </c>
      <c r="D32" s="176"/>
      <c r="E32" s="282">
        <v>0</v>
      </c>
      <c r="F32" s="282">
        <v>0</v>
      </c>
      <c r="G32" s="482">
        <v>0</v>
      </c>
      <c r="H32" s="482">
        <v>0</v>
      </c>
      <c r="I32" s="283"/>
      <c r="J32" s="283"/>
    </row>
    <row r="33" spans="2:10">
      <c r="B33" s="481">
        <v>17</v>
      </c>
      <c r="C33" s="385" t="s">
        <v>762</v>
      </c>
      <c r="D33" s="176"/>
      <c r="E33" s="282">
        <v>2504.2261011070004</v>
      </c>
      <c r="F33" s="282">
        <v>1395.071381835</v>
      </c>
      <c r="G33" s="482">
        <v>49103.865613739996</v>
      </c>
      <c r="H33" s="482">
        <v>44540.392022571003</v>
      </c>
      <c r="I33" s="283"/>
      <c r="J33" s="283"/>
    </row>
    <row r="34" spans="2:10" ht="45">
      <c r="B34" s="361">
        <v>18</v>
      </c>
      <c r="C34" s="483" t="s">
        <v>763</v>
      </c>
      <c r="D34" s="287"/>
      <c r="E34" s="281">
        <v>0</v>
      </c>
      <c r="F34" s="281">
        <v>0</v>
      </c>
      <c r="G34" s="479">
        <v>0</v>
      </c>
      <c r="H34" s="479">
        <v>0</v>
      </c>
      <c r="I34" s="283"/>
      <c r="J34" s="283"/>
    </row>
    <row r="35" spans="2:10" ht="45">
      <c r="B35" s="638">
        <v>19</v>
      </c>
      <c r="C35" s="483" t="s">
        <v>764</v>
      </c>
      <c r="D35" s="287"/>
      <c r="E35" s="333">
        <v>-97.937875590000004</v>
      </c>
      <c r="F35" s="288">
        <v>0.84448824</v>
      </c>
      <c r="G35" s="479">
        <v>9563.4164709799988</v>
      </c>
      <c r="H35" s="479">
        <v>9554.044927541001</v>
      </c>
      <c r="I35" s="283"/>
      <c r="J35" s="283"/>
    </row>
    <row r="36" spans="2:10" ht="45">
      <c r="B36" s="361">
        <v>20</v>
      </c>
      <c r="C36" s="125" t="s">
        <v>765</v>
      </c>
      <c r="D36" s="287"/>
      <c r="E36" s="281">
        <v>2142.3288264769999</v>
      </c>
      <c r="F36" s="281">
        <v>585.00068939499999</v>
      </c>
      <c r="G36" s="479">
        <v>31371.964266589996</v>
      </c>
      <c r="H36" s="479">
        <v>31098.668259345995</v>
      </c>
      <c r="I36" s="283"/>
    </row>
    <row r="37" spans="2:10" ht="30">
      <c r="B37" s="126">
        <v>21</v>
      </c>
      <c r="C37" s="117" t="s">
        <v>766</v>
      </c>
      <c r="D37" s="287"/>
      <c r="E37" s="479">
        <v>8.7240195999999948</v>
      </c>
      <c r="F37" s="288">
        <v>2.9431721199999901</v>
      </c>
      <c r="G37" s="479">
        <v>298.52691059000017</v>
      </c>
      <c r="H37" s="479">
        <v>3323.7648378980002</v>
      </c>
      <c r="I37" s="283"/>
    </row>
    <row r="38" spans="2:10">
      <c r="B38" s="361">
        <v>22</v>
      </c>
      <c r="C38" s="483" t="s">
        <v>767</v>
      </c>
      <c r="D38" s="287"/>
      <c r="E38" s="281">
        <v>87.099938440000017</v>
      </c>
      <c r="F38" s="281">
        <v>87.318142430000009</v>
      </c>
      <c r="G38" s="479">
        <v>4677.3634259499995</v>
      </c>
      <c r="H38" s="479">
        <v>0</v>
      </c>
      <c r="I38" s="283"/>
    </row>
    <row r="39" spans="2:10" ht="30">
      <c r="B39" s="361">
        <v>23</v>
      </c>
      <c r="C39" s="487" t="s">
        <v>766</v>
      </c>
      <c r="D39" s="287"/>
      <c r="E39" s="281">
        <v>86.804513900000003</v>
      </c>
      <c r="F39" s="281">
        <v>87.18646523000001</v>
      </c>
      <c r="G39" s="479">
        <v>4672.1434778299999</v>
      </c>
      <c r="H39" s="479">
        <v>0</v>
      </c>
      <c r="I39" s="283"/>
    </row>
    <row r="40" spans="2:10" ht="45">
      <c r="B40" s="361">
        <v>24</v>
      </c>
      <c r="C40" s="483" t="s">
        <v>768</v>
      </c>
      <c r="D40" s="287"/>
      <c r="E40" s="479">
        <v>372.73521177999999</v>
      </c>
      <c r="F40" s="288">
        <v>721.90806177000002</v>
      </c>
      <c r="G40" s="479">
        <v>3491.12145022</v>
      </c>
      <c r="H40" s="479">
        <v>3887.6788356840002</v>
      </c>
      <c r="I40" s="283"/>
    </row>
    <row r="41" spans="2:10" ht="15.75" customHeight="1">
      <c r="B41" s="481">
        <v>25</v>
      </c>
      <c r="C41" s="385" t="s">
        <v>769</v>
      </c>
      <c r="D41" s="488"/>
      <c r="E41" s="289">
        <v>0</v>
      </c>
      <c r="F41" s="286">
        <v>0</v>
      </c>
      <c r="G41" s="486">
        <v>0</v>
      </c>
      <c r="H41" s="486">
        <v>0</v>
      </c>
      <c r="I41" s="283"/>
    </row>
    <row r="42" spans="2:10">
      <c r="B42" s="481">
        <v>26</v>
      </c>
      <c r="C42" s="385" t="s">
        <v>770</v>
      </c>
      <c r="D42" s="290"/>
      <c r="E42" s="282">
        <v>2061.3671567371002</v>
      </c>
      <c r="F42" s="282">
        <v>73.660288762299999</v>
      </c>
      <c r="G42" s="489">
        <v>23124.520816631</v>
      </c>
      <c r="H42" s="489">
        <v>23518.103259190404</v>
      </c>
      <c r="I42" s="283"/>
    </row>
    <row r="43" spans="2:10">
      <c r="B43" s="361">
        <v>27</v>
      </c>
      <c r="C43" s="483" t="s">
        <v>771</v>
      </c>
      <c r="D43" s="287"/>
      <c r="E43" s="291"/>
      <c r="F43" s="292"/>
      <c r="G43" s="479">
        <v>0</v>
      </c>
      <c r="H43" s="490">
        <v>0</v>
      </c>
      <c r="I43" s="283"/>
    </row>
    <row r="44" spans="2:10" ht="30">
      <c r="B44" s="638">
        <v>28</v>
      </c>
      <c r="C44" s="483" t="s">
        <v>772</v>
      </c>
      <c r="D44" s="287"/>
      <c r="E44" s="479">
        <v>8.3224048200000009</v>
      </c>
      <c r="F44" s="479">
        <v>0</v>
      </c>
      <c r="G44" s="479">
        <v>0</v>
      </c>
      <c r="H44" s="479">
        <v>7.0740440969999998</v>
      </c>
      <c r="I44" s="283"/>
    </row>
    <row r="45" spans="2:10" ht="15.75" customHeight="1">
      <c r="B45" s="361">
        <v>29</v>
      </c>
      <c r="C45" s="125" t="s">
        <v>773</v>
      </c>
      <c r="D45" s="287"/>
      <c r="E45" s="281">
        <v>88.335142290000007</v>
      </c>
      <c r="F45" s="281">
        <v>0</v>
      </c>
      <c r="G45" s="281">
        <v>0</v>
      </c>
      <c r="H45" s="491">
        <v>88.335142290000007</v>
      </c>
      <c r="I45" s="283"/>
    </row>
    <row r="46" spans="2:10" ht="29.1" customHeight="1">
      <c r="B46" s="126">
        <v>30</v>
      </c>
      <c r="C46" s="483" t="s">
        <v>774</v>
      </c>
      <c r="D46" s="287"/>
      <c r="E46" s="281">
        <v>12.529274560000001</v>
      </c>
      <c r="F46" s="281">
        <v>0</v>
      </c>
      <c r="G46" s="281">
        <v>0</v>
      </c>
      <c r="H46" s="491">
        <v>0.62646372800000005</v>
      </c>
      <c r="I46" s="283"/>
    </row>
    <row r="47" spans="2:10">
      <c r="B47" s="361">
        <v>31</v>
      </c>
      <c r="C47" s="483" t="s">
        <v>775</v>
      </c>
      <c r="D47" s="287"/>
      <c r="E47" s="293">
        <v>1952.1803350671</v>
      </c>
      <c r="F47" s="293">
        <v>73.660288762299999</v>
      </c>
      <c r="G47" s="479">
        <v>23124.520816631</v>
      </c>
      <c r="H47" s="640">
        <v>23422.067609075402</v>
      </c>
      <c r="I47" s="283"/>
    </row>
    <row r="48" spans="2:10" ht="15.75" customHeight="1">
      <c r="B48" s="481">
        <v>32</v>
      </c>
      <c r="C48" s="385" t="s">
        <v>776</v>
      </c>
      <c r="D48" s="174"/>
      <c r="E48" s="282">
        <v>26694.725361459998</v>
      </c>
      <c r="F48" s="282">
        <v>0</v>
      </c>
      <c r="G48" s="282">
        <v>0</v>
      </c>
      <c r="H48" s="482">
        <v>1334.736268073</v>
      </c>
      <c r="I48" s="283"/>
    </row>
    <row r="49" spans="2:9">
      <c r="B49" s="481">
        <v>33</v>
      </c>
      <c r="C49" s="385" t="s">
        <v>777</v>
      </c>
      <c r="D49" s="174"/>
      <c r="E49" s="294"/>
      <c r="F49" s="285"/>
      <c r="G49" s="492"/>
      <c r="H49" s="295">
        <v>71524.923080401815</v>
      </c>
      <c r="I49" s="283"/>
    </row>
    <row r="50" spans="2:9">
      <c r="I50" s="283"/>
    </row>
    <row r="51" spans="2:9">
      <c r="I51" s="283"/>
    </row>
    <row r="52" spans="2:9">
      <c r="I52" s="283"/>
    </row>
    <row r="53" spans="2:9">
      <c r="B53" s="481">
        <v>34</v>
      </c>
      <c r="C53" s="385" t="s">
        <v>778</v>
      </c>
      <c r="D53" s="174"/>
      <c r="E53" s="174"/>
      <c r="F53" s="174"/>
      <c r="G53" s="488"/>
      <c r="H53" s="681">
        <v>147.596780783242</v>
      </c>
      <c r="I53" s="283"/>
    </row>
  </sheetData>
  <mergeCells count="16">
    <mergeCell ref="E7:E8"/>
    <mergeCell ref="G7:G8"/>
    <mergeCell ref="B9:H9"/>
    <mergeCell ref="F7:F8"/>
    <mergeCell ref="F27:F28"/>
    <mergeCell ref="B6:C8"/>
    <mergeCell ref="D6:G6"/>
    <mergeCell ref="H6:H8"/>
    <mergeCell ref="D7:D8"/>
    <mergeCell ref="B29:H29"/>
    <mergeCell ref="B26:C28"/>
    <mergeCell ref="D26:G26"/>
    <mergeCell ref="H26:H28"/>
    <mergeCell ref="D27:D28"/>
    <mergeCell ref="E27:E28"/>
    <mergeCell ref="G27:G28"/>
  </mergeCells>
  <hyperlinks>
    <hyperlink ref="D2" location="'Index '!A1" display="Return to index" xr:uid="{F8416F13-A52C-427B-B6D0-BF5D2553196D}"/>
  </hyperlinks>
  <pageMargins left="0.7" right="0.7" top="0.75" bottom="0.75" header="0.3" footer="0.3"/>
  <pageSetup paperSize="9" scale="5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pageSetUpPr fitToPage="1"/>
  </sheetPr>
  <dimension ref="B2:R45"/>
  <sheetViews>
    <sheetView showGridLines="0" zoomScale="90" zoomScaleNormal="90" workbookViewId="0">
      <selection activeCell="B38" sqref="B38:R38"/>
    </sheetView>
  </sheetViews>
  <sheetFormatPr defaultColWidth="9.140625" defaultRowHeight="15"/>
  <cols>
    <col min="1" max="1" width="9.140625" style="32"/>
    <col min="2" max="2" width="11" style="32" customWidth="1"/>
    <col min="3" max="3" width="34" style="32" customWidth="1"/>
    <col min="4" max="4" width="10.85546875" style="32" bestFit="1" customWidth="1"/>
    <col min="5" max="5" width="17.5703125" style="32" customWidth="1"/>
    <col min="6" max="6" width="16.5703125" style="32" customWidth="1"/>
    <col min="7" max="7" width="9.85546875" style="32" bestFit="1" customWidth="1"/>
    <col min="8" max="8" width="16.5703125" style="32" customWidth="1"/>
    <col min="9" max="9" width="16.140625" style="32" customWidth="1"/>
    <col min="10" max="10" width="9.42578125" style="32" bestFit="1" customWidth="1"/>
    <col min="11" max="11" width="17.85546875" style="32" customWidth="1"/>
    <col min="12" max="12" width="20.42578125" style="32" customWidth="1"/>
    <col min="13" max="13" width="9.42578125" style="32" bestFit="1" customWidth="1"/>
    <col min="14" max="14" width="15.42578125" style="32" customWidth="1"/>
    <col min="15" max="15" width="18.85546875" style="32" customWidth="1"/>
    <col min="16" max="16" width="16.85546875" style="32" customWidth="1"/>
    <col min="17" max="18" width="21.42578125" style="32" customWidth="1"/>
    <col min="19" max="16384" width="9.140625" style="32"/>
  </cols>
  <sheetData>
    <row r="2" spans="2:18" ht="21">
      <c r="B2" s="94" t="s">
        <v>779</v>
      </c>
      <c r="C2" s="94"/>
      <c r="D2" s="94"/>
      <c r="E2" s="94"/>
      <c r="F2" s="94"/>
      <c r="G2" s="94"/>
      <c r="H2" s="253" t="s">
        <v>224</v>
      </c>
      <c r="I2" s="94"/>
      <c r="J2" s="94"/>
      <c r="K2" s="94"/>
      <c r="L2" s="94"/>
      <c r="M2" s="94"/>
      <c r="N2" s="94"/>
      <c r="O2" s="94"/>
      <c r="P2" s="35"/>
      <c r="Q2" s="35"/>
      <c r="R2" s="35"/>
    </row>
    <row r="3" spans="2:18" ht="15.75">
      <c r="B3" s="35"/>
      <c r="C3" s="35"/>
      <c r="D3" s="35"/>
      <c r="E3" s="35"/>
      <c r="F3" s="35"/>
      <c r="G3" s="35"/>
      <c r="H3" s="35"/>
      <c r="I3" s="35"/>
      <c r="J3" s="35"/>
      <c r="K3" s="35"/>
      <c r="L3" s="35"/>
      <c r="M3" s="35"/>
      <c r="N3" s="35"/>
      <c r="O3" s="35"/>
      <c r="P3" s="35"/>
      <c r="Q3" s="35"/>
      <c r="R3" s="35"/>
    </row>
    <row r="4" spans="2:18" ht="15.75">
      <c r="B4" s="88"/>
      <c r="C4" s="35"/>
      <c r="D4" s="35"/>
      <c r="E4" s="35"/>
      <c r="F4" s="35"/>
      <c r="G4" s="35"/>
      <c r="H4" s="35"/>
      <c r="I4" s="35"/>
      <c r="J4" s="35"/>
      <c r="K4" s="35"/>
      <c r="L4" s="35"/>
      <c r="M4" s="35"/>
      <c r="N4" s="35"/>
      <c r="O4" s="35"/>
      <c r="P4" s="35"/>
      <c r="Q4" s="35"/>
      <c r="R4" s="35"/>
    </row>
    <row r="5" spans="2:18">
      <c r="B5" s="819" t="str">
        <f>Dates!B2</f>
        <v>At 30 June 2024 (DKK mio.)</v>
      </c>
      <c r="C5" s="820"/>
      <c r="D5" s="825" t="s">
        <v>780</v>
      </c>
      <c r="E5" s="825"/>
      <c r="F5" s="825"/>
      <c r="G5" s="825"/>
      <c r="H5" s="825"/>
      <c r="I5" s="816"/>
      <c r="J5" s="815" t="s">
        <v>781</v>
      </c>
      <c r="K5" s="825"/>
      <c r="L5" s="825"/>
      <c r="M5" s="825"/>
      <c r="N5" s="825"/>
      <c r="O5" s="816"/>
      <c r="P5" s="812" t="s">
        <v>782</v>
      </c>
      <c r="Q5" s="815" t="s">
        <v>783</v>
      </c>
      <c r="R5" s="816"/>
    </row>
    <row r="6" spans="2:18" ht="54" customHeight="1">
      <c r="B6" s="821"/>
      <c r="C6" s="822"/>
      <c r="D6" s="812" t="s">
        <v>784</v>
      </c>
      <c r="E6" s="825"/>
      <c r="F6" s="816"/>
      <c r="G6" s="813" t="s">
        <v>785</v>
      </c>
      <c r="H6" s="813"/>
      <c r="I6" s="813"/>
      <c r="J6" s="826" t="s">
        <v>786</v>
      </c>
      <c r="K6" s="825"/>
      <c r="L6" s="816"/>
      <c r="M6" s="826" t="s">
        <v>787</v>
      </c>
      <c r="N6" s="825"/>
      <c r="O6" s="816"/>
      <c r="P6" s="813"/>
      <c r="Q6" s="817" t="s">
        <v>788</v>
      </c>
      <c r="R6" s="810" t="s">
        <v>789</v>
      </c>
    </row>
    <row r="7" spans="2:18" ht="30">
      <c r="B7" s="823"/>
      <c r="C7" s="824"/>
      <c r="D7" s="177"/>
      <c r="E7" s="493" t="s">
        <v>790</v>
      </c>
      <c r="F7" s="178" t="s">
        <v>791</v>
      </c>
      <c r="G7" s="178"/>
      <c r="H7" s="493" t="s">
        <v>791</v>
      </c>
      <c r="I7" s="493" t="s">
        <v>792</v>
      </c>
      <c r="J7" s="178"/>
      <c r="K7" s="493" t="s">
        <v>790</v>
      </c>
      <c r="L7" s="493" t="s">
        <v>791</v>
      </c>
      <c r="M7" s="177"/>
      <c r="N7" s="493" t="s">
        <v>791</v>
      </c>
      <c r="O7" s="493" t="s">
        <v>792</v>
      </c>
      <c r="P7" s="814"/>
      <c r="Q7" s="818"/>
      <c r="R7" s="811"/>
    </row>
    <row r="8" spans="2:18" ht="28.5" customHeight="1">
      <c r="B8" s="641" t="s">
        <v>793</v>
      </c>
      <c r="C8" s="642" t="s">
        <v>794</v>
      </c>
      <c r="D8" s="298">
        <v>18380.822821599999</v>
      </c>
      <c r="E8" s="494">
        <v>18380.77975261</v>
      </c>
      <c r="F8" s="386">
        <v>4.3068989999999995E-2</v>
      </c>
      <c r="G8" s="386">
        <v>0</v>
      </c>
      <c r="H8" s="495">
        <v>0</v>
      </c>
      <c r="I8" s="495">
        <v>0</v>
      </c>
      <c r="J8" s="386">
        <v>0.48920536999999997</v>
      </c>
      <c r="K8" s="386">
        <v>0.48917737999999999</v>
      </c>
      <c r="L8" s="386">
        <v>2.7989999999999998E-5</v>
      </c>
      <c r="M8" s="386">
        <v>0</v>
      </c>
      <c r="N8" s="386">
        <v>0</v>
      </c>
      <c r="O8" s="386">
        <v>0</v>
      </c>
      <c r="P8" s="495">
        <v>0</v>
      </c>
      <c r="Q8" s="495">
        <v>0</v>
      </c>
      <c r="R8" s="495">
        <v>0</v>
      </c>
    </row>
    <row r="9" spans="2:18">
      <c r="B9" s="496" t="s">
        <v>795</v>
      </c>
      <c r="C9" s="179" t="s">
        <v>796</v>
      </c>
      <c r="D9" s="386">
        <v>48407.155984973389</v>
      </c>
      <c r="E9" s="386">
        <v>41509.368308353281</v>
      </c>
      <c r="F9" s="386">
        <v>6897.7876766199888</v>
      </c>
      <c r="G9" s="386">
        <v>2868.9781597627139</v>
      </c>
      <c r="H9" s="386">
        <v>39.358055069999999</v>
      </c>
      <c r="I9" s="386">
        <v>1799.0789596047139</v>
      </c>
      <c r="J9" s="386">
        <v>429.19790808306323</v>
      </c>
      <c r="K9" s="386">
        <v>274.27797190311327</v>
      </c>
      <c r="L9" s="386">
        <v>154.91993617995598</v>
      </c>
      <c r="M9" s="386">
        <v>952.07236452637449</v>
      </c>
      <c r="N9" s="386">
        <v>3.6883650272384605</v>
      </c>
      <c r="O9" s="386">
        <v>643.75914348169658</v>
      </c>
      <c r="P9" s="495">
        <v>0</v>
      </c>
      <c r="Q9" s="386">
        <v>34375.728642829243</v>
      </c>
      <c r="R9" s="386">
        <v>1743.5176819832218</v>
      </c>
    </row>
    <row r="10" spans="2:18">
      <c r="B10" s="497" t="s">
        <v>797</v>
      </c>
      <c r="C10" s="498" t="s">
        <v>798</v>
      </c>
      <c r="D10" s="338">
        <v>0</v>
      </c>
      <c r="E10" s="338">
        <v>0</v>
      </c>
      <c r="F10" s="338">
        <v>0</v>
      </c>
      <c r="G10" s="338">
        <v>0</v>
      </c>
      <c r="H10" s="338">
        <v>0</v>
      </c>
      <c r="I10" s="338">
        <v>0</v>
      </c>
      <c r="J10" s="338">
        <v>0</v>
      </c>
      <c r="K10" s="338">
        <v>0</v>
      </c>
      <c r="L10" s="338">
        <v>0</v>
      </c>
      <c r="M10" s="338">
        <v>0</v>
      </c>
      <c r="N10" s="338">
        <v>0</v>
      </c>
      <c r="O10" s="338">
        <v>0</v>
      </c>
      <c r="P10" s="338">
        <v>0</v>
      </c>
      <c r="Q10" s="338">
        <v>0</v>
      </c>
      <c r="R10" s="338">
        <v>0</v>
      </c>
    </row>
    <row r="11" spans="2:18">
      <c r="B11" s="497" t="s">
        <v>799</v>
      </c>
      <c r="C11" s="498" t="s">
        <v>800</v>
      </c>
      <c r="D11" s="338">
        <v>27.839252079999998</v>
      </c>
      <c r="E11" s="338">
        <v>27.804930819999999</v>
      </c>
      <c r="F11" s="338">
        <v>3.4321259999999999E-2</v>
      </c>
      <c r="G11" s="338">
        <v>0</v>
      </c>
      <c r="H11" s="338">
        <v>0</v>
      </c>
      <c r="I11" s="338">
        <v>0</v>
      </c>
      <c r="J11" s="338">
        <v>0.15041367999999999</v>
      </c>
      <c r="K11" s="338">
        <v>0.14900758000000003</v>
      </c>
      <c r="L11" s="338">
        <v>1.4061E-3</v>
      </c>
      <c r="M11" s="338">
        <v>0</v>
      </c>
      <c r="N11" s="338">
        <v>0</v>
      </c>
      <c r="O11" s="338">
        <v>0</v>
      </c>
      <c r="P11" s="338">
        <v>0</v>
      </c>
      <c r="Q11" s="338">
        <v>4.5587999999999997E-2</v>
      </c>
      <c r="R11" s="338">
        <v>0</v>
      </c>
    </row>
    <row r="12" spans="2:18">
      <c r="B12" s="497" t="s">
        <v>801</v>
      </c>
      <c r="C12" s="498" t="s">
        <v>802</v>
      </c>
      <c r="D12" s="338">
        <v>143.74481896999967</v>
      </c>
      <c r="E12" s="338">
        <v>143.74481896999967</v>
      </c>
      <c r="F12" s="338">
        <v>0</v>
      </c>
      <c r="G12" s="338">
        <v>8</v>
      </c>
      <c r="H12" s="338">
        <v>0</v>
      </c>
      <c r="I12" s="338">
        <v>8</v>
      </c>
      <c r="J12" s="338">
        <v>0.41391190225825963</v>
      </c>
      <c r="K12" s="338">
        <v>0.41391190225825963</v>
      </c>
      <c r="L12" s="338">
        <v>0</v>
      </c>
      <c r="M12" s="338">
        <v>8</v>
      </c>
      <c r="N12" s="338">
        <v>0</v>
      </c>
      <c r="O12" s="338">
        <v>8</v>
      </c>
      <c r="P12" s="338">
        <v>0</v>
      </c>
      <c r="Q12" s="338">
        <v>1.5237E-5</v>
      </c>
      <c r="R12" s="338">
        <v>0</v>
      </c>
    </row>
    <row r="13" spans="2:18">
      <c r="B13" s="499" t="s">
        <v>803</v>
      </c>
      <c r="C13" s="498" t="s">
        <v>804</v>
      </c>
      <c r="D13" s="338">
        <v>2726.3161775520107</v>
      </c>
      <c r="E13" s="338">
        <v>2557.0681249870099</v>
      </c>
      <c r="F13" s="338">
        <v>169.24805256500002</v>
      </c>
      <c r="G13" s="338">
        <v>95.006772617999999</v>
      </c>
      <c r="H13" s="338">
        <v>2.013306032</v>
      </c>
      <c r="I13" s="338">
        <v>57.488210326000001</v>
      </c>
      <c r="J13" s="338">
        <v>33.637051022581005</v>
      </c>
      <c r="K13" s="338">
        <v>21.501771304679004</v>
      </c>
      <c r="L13" s="338">
        <v>12.135279717903002</v>
      </c>
      <c r="M13" s="338">
        <v>60.380556437660005</v>
      </c>
      <c r="N13" s="338">
        <v>0.43685267980487003</v>
      </c>
      <c r="O13" s="338">
        <v>42.897375977855994</v>
      </c>
      <c r="P13" s="338">
        <v>0</v>
      </c>
      <c r="Q13" s="338">
        <v>494.39774211098796</v>
      </c>
      <c r="R13" s="338">
        <v>23.607086024313698</v>
      </c>
    </row>
    <row r="14" spans="2:18">
      <c r="B14" s="499" t="s">
        <v>805</v>
      </c>
      <c r="C14" s="112" t="s">
        <v>806</v>
      </c>
      <c r="D14" s="338">
        <v>18916.009597146</v>
      </c>
      <c r="E14" s="338">
        <v>15197.405586614019</v>
      </c>
      <c r="F14" s="338">
        <v>3718.6040105320017</v>
      </c>
      <c r="G14" s="338">
        <v>1700.3349277079999</v>
      </c>
      <c r="H14" s="338">
        <v>6.9695933349999999</v>
      </c>
      <c r="I14" s="338">
        <v>856.389354615</v>
      </c>
      <c r="J14" s="338">
        <v>253.57519954696301</v>
      </c>
      <c r="K14" s="338">
        <v>155.904973622673</v>
      </c>
      <c r="L14" s="338">
        <v>97.670225924294002</v>
      </c>
      <c r="M14" s="338">
        <v>614.63994234493055</v>
      </c>
      <c r="N14" s="338">
        <v>0.52731200106409004</v>
      </c>
      <c r="O14" s="338">
        <v>357.38964481915065</v>
      </c>
      <c r="P14" s="338">
        <v>0</v>
      </c>
      <c r="Q14" s="338">
        <v>10023.81940980348</v>
      </c>
      <c r="R14" s="338">
        <v>960.75940511294402</v>
      </c>
    </row>
    <row r="15" spans="2:18">
      <c r="B15" s="499" t="s">
        <v>807</v>
      </c>
      <c r="C15" s="500" t="s">
        <v>808</v>
      </c>
      <c r="D15" s="338">
        <v>16723.667205929978</v>
      </c>
      <c r="E15" s="338">
        <v>13618.492719498021</v>
      </c>
      <c r="F15" s="338">
        <v>3105.1744864320003</v>
      </c>
      <c r="G15" s="338">
        <v>1569.4325488080001</v>
      </c>
      <c r="H15" s="338">
        <v>6.9695933349999999</v>
      </c>
      <c r="I15" s="338">
        <v>725.50521857499996</v>
      </c>
      <c r="J15" s="338">
        <v>248.21762337955403</v>
      </c>
      <c r="K15" s="338">
        <v>151.94431857478401</v>
      </c>
      <c r="L15" s="338">
        <v>96.273304804771001</v>
      </c>
      <c r="M15" s="338">
        <v>608.31750946077</v>
      </c>
      <c r="N15" s="338">
        <v>0.52731200106409004</v>
      </c>
      <c r="O15" s="338">
        <v>351.08545479499003</v>
      </c>
      <c r="P15" s="338">
        <v>0</v>
      </c>
      <c r="Q15" s="338">
        <v>8301.9375002895395</v>
      </c>
      <c r="R15" s="338">
        <v>837.84235906980405</v>
      </c>
    </row>
    <row r="16" spans="2:18">
      <c r="B16" s="499" t="s">
        <v>809</v>
      </c>
      <c r="C16" s="112" t="s">
        <v>810</v>
      </c>
      <c r="D16" s="501">
        <v>26593.246139225379</v>
      </c>
      <c r="E16" s="501">
        <v>23583.344846962256</v>
      </c>
      <c r="F16" s="122">
        <v>3009.9012922629872</v>
      </c>
      <c r="G16" s="501">
        <v>1065.6364594367139</v>
      </c>
      <c r="H16" s="122">
        <v>30.375155702999997</v>
      </c>
      <c r="I16" s="501">
        <v>877.20139466371393</v>
      </c>
      <c r="J16" s="501">
        <v>141.42133193126099</v>
      </c>
      <c r="K16" s="122">
        <v>96.308307493503008</v>
      </c>
      <c r="L16" s="501">
        <v>45.113024437758995</v>
      </c>
      <c r="M16" s="501">
        <v>269.05186574378399</v>
      </c>
      <c r="N16" s="501">
        <v>2.7242003463695004</v>
      </c>
      <c r="O16" s="501">
        <v>235.47212268468999</v>
      </c>
      <c r="P16" s="338">
        <v>0</v>
      </c>
      <c r="Q16" s="392">
        <v>23857.465887677772</v>
      </c>
      <c r="R16" s="123">
        <v>759.15119084596392</v>
      </c>
    </row>
    <row r="17" spans="2:18">
      <c r="B17" s="496" t="s">
        <v>811</v>
      </c>
      <c r="C17" s="179" t="s">
        <v>812</v>
      </c>
      <c r="D17" s="386">
        <v>0</v>
      </c>
      <c r="E17" s="386">
        <v>0</v>
      </c>
      <c r="F17" s="386">
        <v>0</v>
      </c>
      <c r="G17" s="386">
        <v>0</v>
      </c>
      <c r="H17" s="386">
        <v>0</v>
      </c>
      <c r="I17" s="386">
        <v>0</v>
      </c>
      <c r="J17" s="386">
        <v>0</v>
      </c>
      <c r="K17" s="386">
        <v>0</v>
      </c>
      <c r="L17" s="386">
        <v>0</v>
      </c>
      <c r="M17" s="386">
        <v>0</v>
      </c>
      <c r="N17" s="386">
        <v>0</v>
      </c>
      <c r="O17" s="386">
        <v>0</v>
      </c>
      <c r="P17" s="386">
        <v>0</v>
      </c>
      <c r="Q17" s="386">
        <v>0</v>
      </c>
      <c r="R17" s="386">
        <v>0</v>
      </c>
    </row>
    <row r="18" spans="2:18">
      <c r="B18" s="113" t="s">
        <v>813</v>
      </c>
      <c r="C18" s="498" t="s">
        <v>798</v>
      </c>
      <c r="D18" s="338">
        <v>0</v>
      </c>
      <c r="E18" s="338">
        <v>0</v>
      </c>
      <c r="F18" s="338">
        <v>0</v>
      </c>
      <c r="G18" s="338">
        <v>0</v>
      </c>
      <c r="H18" s="338">
        <v>0</v>
      </c>
      <c r="I18" s="338">
        <v>0</v>
      </c>
      <c r="J18" s="338">
        <v>0</v>
      </c>
      <c r="K18" s="338">
        <v>0</v>
      </c>
      <c r="L18" s="338">
        <v>0</v>
      </c>
      <c r="M18" s="338">
        <v>0</v>
      </c>
      <c r="N18" s="338">
        <v>0</v>
      </c>
      <c r="O18" s="338">
        <v>0</v>
      </c>
      <c r="P18" s="338">
        <v>0</v>
      </c>
      <c r="Q18" s="338">
        <v>0</v>
      </c>
      <c r="R18" s="338">
        <v>0</v>
      </c>
    </row>
    <row r="19" spans="2:18">
      <c r="B19" s="113" t="s">
        <v>814</v>
      </c>
      <c r="C19" s="498" t="s">
        <v>800</v>
      </c>
      <c r="D19" s="338">
        <v>0</v>
      </c>
      <c r="E19" s="338">
        <v>0</v>
      </c>
      <c r="F19" s="338">
        <v>0</v>
      </c>
      <c r="G19" s="338">
        <v>0</v>
      </c>
      <c r="H19" s="338">
        <v>0</v>
      </c>
      <c r="I19" s="338">
        <v>0</v>
      </c>
      <c r="J19" s="338">
        <v>0</v>
      </c>
      <c r="K19" s="338">
        <v>0</v>
      </c>
      <c r="L19" s="338">
        <v>0</v>
      </c>
      <c r="M19" s="338">
        <v>0</v>
      </c>
      <c r="N19" s="338">
        <v>0</v>
      </c>
      <c r="O19" s="338">
        <v>0</v>
      </c>
      <c r="P19" s="338">
        <v>0</v>
      </c>
      <c r="Q19" s="338">
        <v>0</v>
      </c>
      <c r="R19" s="338">
        <v>0</v>
      </c>
    </row>
    <row r="20" spans="2:18">
      <c r="B20" s="497" t="s">
        <v>815</v>
      </c>
      <c r="C20" s="498" t="s">
        <v>802</v>
      </c>
      <c r="D20" s="338">
        <v>0</v>
      </c>
      <c r="E20" s="338">
        <v>0</v>
      </c>
      <c r="F20" s="338">
        <v>0</v>
      </c>
      <c r="G20" s="338">
        <v>0</v>
      </c>
      <c r="H20" s="338">
        <v>0</v>
      </c>
      <c r="I20" s="338">
        <v>0</v>
      </c>
      <c r="J20" s="338">
        <v>0</v>
      </c>
      <c r="K20" s="338">
        <v>0</v>
      </c>
      <c r="L20" s="338">
        <v>0</v>
      </c>
      <c r="M20" s="338">
        <v>0</v>
      </c>
      <c r="N20" s="338">
        <v>0</v>
      </c>
      <c r="O20" s="338">
        <v>0</v>
      </c>
      <c r="P20" s="338">
        <v>0</v>
      </c>
      <c r="Q20" s="338">
        <v>0</v>
      </c>
      <c r="R20" s="338">
        <v>0</v>
      </c>
    </row>
    <row r="21" spans="2:18">
      <c r="B21" s="111" t="s">
        <v>816</v>
      </c>
      <c r="C21" s="498" t="s">
        <v>804</v>
      </c>
      <c r="D21" s="338">
        <v>0</v>
      </c>
      <c r="E21" s="338">
        <v>0</v>
      </c>
      <c r="F21" s="338">
        <v>0</v>
      </c>
      <c r="G21" s="338">
        <v>0</v>
      </c>
      <c r="H21" s="338">
        <v>0</v>
      </c>
      <c r="I21" s="338">
        <v>0</v>
      </c>
      <c r="J21" s="338">
        <v>0</v>
      </c>
      <c r="K21" s="338">
        <v>0</v>
      </c>
      <c r="L21" s="338">
        <v>0</v>
      </c>
      <c r="M21" s="338">
        <v>0</v>
      </c>
      <c r="N21" s="338">
        <v>0</v>
      </c>
      <c r="O21" s="338">
        <v>0</v>
      </c>
      <c r="P21" s="338">
        <v>0</v>
      </c>
      <c r="Q21" s="338">
        <v>0</v>
      </c>
      <c r="R21" s="338">
        <v>0</v>
      </c>
    </row>
    <row r="22" spans="2:18">
      <c r="B22" s="113" t="s">
        <v>817</v>
      </c>
      <c r="C22" s="498" t="s">
        <v>806</v>
      </c>
      <c r="D22" s="338">
        <v>0</v>
      </c>
      <c r="E22" s="338">
        <v>0</v>
      </c>
      <c r="F22" s="338">
        <v>0</v>
      </c>
      <c r="G22" s="338">
        <v>0</v>
      </c>
      <c r="H22" s="338">
        <v>0</v>
      </c>
      <c r="I22" s="338">
        <v>0</v>
      </c>
      <c r="J22" s="338">
        <v>0</v>
      </c>
      <c r="K22" s="338">
        <v>0</v>
      </c>
      <c r="L22" s="338">
        <v>0</v>
      </c>
      <c r="M22" s="338">
        <v>0</v>
      </c>
      <c r="N22" s="338">
        <v>0</v>
      </c>
      <c r="O22" s="338">
        <v>0</v>
      </c>
      <c r="P22" s="338">
        <v>0</v>
      </c>
      <c r="Q22" s="338">
        <v>0</v>
      </c>
      <c r="R22" s="338">
        <v>0</v>
      </c>
    </row>
    <row r="23" spans="2:18">
      <c r="B23" s="496" t="s">
        <v>818</v>
      </c>
      <c r="C23" s="179" t="s">
        <v>601</v>
      </c>
      <c r="D23" s="386">
        <v>36444.811140360085</v>
      </c>
      <c r="E23" s="386">
        <v>33269.288440680073</v>
      </c>
      <c r="F23" s="386">
        <v>3175.5226996800011</v>
      </c>
      <c r="G23" s="386">
        <v>1117.5632705699991</v>
      </c>
      <c r="H23" s="386">
        <v>2.3481616500000002</v>
      </c>
      <c r="I23" s="386">
        <v>783.7547368999999</v>
      </c>
      <c r="J23" s="386">
        <v>34.00196724329399</v>
      </c>
      <c r="K23" s="386">
        <v>18.731918004893291</v>
      </c>
      <c r="L23" s="386">
        <v>15.270049238401681</v>
      </c>
      <c r="M23" s="386">
        <v>95.228477081261886</v>
      </c>
      <c r="N23" s="386">
        <v>0.17387530791192629</v>
      </c>
      <c r="O23" s="386">
        <v>73.421713508071065</v>
      </c>
      <c r="P23" s="390">
        <v>0</v>
      </c>
      <c r="Q23" s="386">
        <v>3717.8439005246414</v>
      </c>
      <c r="R23" s="386">
        <v>202.58014268066057</v>
      </c>
    </row>
    <row r="24" spans="2:18">
      <c r="B24" s="497" t="s">
        <v>819</v>
      </c>
      <c r="C24" s="112" t="s">
        <v>798</v>
      </c>
      <c r="D24" s="338">
        <v>0</v>
      </c>
      <c r="E24" s="338">
        <v>0</v>
      </c>
      <c r="F24" s="338">
        <v>0</v>
      </c>
      <c r="G24" s="338">
        <v>0</v>
      </c>
      <c r="H24" s="338">
        <v>0</v>
      </c>
      <c r="I24" s="338">
        <v>0</v>
      </c>
      <c r="J24" s="338">
        <v>0</v>
      </c>
      <c r="K24" s="338">
        <v>0</v>
      </c>
      <c r="L24" s="338">
        <v>0</v>
      </c>
      <c r="M24" s="338">
        <v>0</v>
      </c>
      <c r="N24" s="338">
        <v>0</v>
      </c>
      <c r="O24" s="338">
        <v>0</v>
      </c>
      <c r="P24" s="120"/>
      <c r="Q24" s="338">
        <v>0</v>
      </c>
      <c r="R24" s="338">
        <v>0</v>
      </c>
    </row>
    <row r="25" spans="2:18">
      <c r="B25" s="497" t="s">
        <v>820</v>
      </c>
      <c r="C25" s="498" t="s">
        <v>800</v>
      </c>
      <c r="D25" s="338">
        <v>97.096677549999995</v>
      </c>
      <c r="E25" s="338">
        <v>97.096677549999995</v>
      </c>
      <c r="F25" s="338">
        <v>0</v>
      </c>
      <c r="G25" s="338">
        <v>0</v>
      </c>
      <c r="H25" s="338">
        <v>0</v>
      </c>
      <c r="I25" s="338">
        <v>0</v>
      </c>
      <c r="J25" s="338">
        <v>1.8060933840000001E-2</v>
      </c>
      <c r="K25" s="338">
        <v>1.8060933840000001E-2</v>
      </c>
      <c r="L25" s="338">
        <v>0</v>
      </c>
      <c r="M25" s="338">
        <v>0</v>
      </c>
      <c r="N25" s="338">
        <v>0</v>
      </c>
      <c r="O25" s="338">
        <v>0</v>
      </c>
      <c r="P25" s="502"/>
      <c r="Q25" s="338">
        <v>3.7536076700000001</v>
      </c>
      <c r="R25" s="338">
        <v>0</v>
      </c>
    </row>
    <row r="26" spans="2:18">
      <c r="B26" s="497" t="s">
        <v>821</v>
      </c>
      <c r="C26" s="498" t="s">
        <v>802</v>
      </c>
      <c r="D26" s="338">
        <v>405.24180651</v>
      </c>
      <c r="E26" s="338">
        <v>405.24180651</v>
      </c>
      <c r="F26" s="338">
        <v>0</v>
      </c>
      <c r="G26" s="338">
        <v>0</v>
      </c>
      <c r="H26" s="338">
        <v>0</v>
      </c>
      <c r="I26" s="338">
        <v>0</v>
      </c>
      <c r="J26" s="338">
        <v>0.66778918623141004</v>
      </c>
      <c r="K26" s="338">
        <v>0.66778918623141004</v>
      </c>
      <c r="L26" s="338">
        <v>0</v>
      </c>
      <c r="M26" s="338">
        <v>0</v>
      </c>
      <c r="N26" s="338">
        <v>0</v>
      </c>
      <c r="O26" s="338">
        <v>0</v>
      </c>
      <c r="P26" s="121"/>
      <c r="Q26" s="338">
        <v>0.75283548999999994</v>
      </c>
      <c r="R26" s="338">
        <v>0</v>
      </c>
    </row>
    <row r="27" spans="2:18">
      <c r="B27" s="497" t="s">
        <v>822</v>
      </c>
      <c r="C27" s="498" t="s">
        <v>804</v>
      </c>
      <c r="D27" s="338">
        <v>1357.7004577299999</v>
      </c>
      <c r="E27" s="338">
        <v>1160.85296726</v>
      </c>
      <c r="F27" s="338">
        <v>196.84749047</v>
      </c>
      <c r="G27" s="338">
        <v>5.29968357</v>
      </c>
      <c r="H27" s="338">
        <v>0</v>
      </c>
      <c r="I27" s="338">
        <v>3.7897400999999999</v>
      </c>
      <c r="J27" s="338">
        <v>2.2398300089604799</v>
      </c>
      <c r="K27" s="338">
        <v>1.6079979072839801</v>
      </c>
      <c r="L27" s="338">
        <v>0.63183210167649906</v>
      </c>
      <c r="M27" s="338">
        <v>3.1547799134654699</v>
      </c>
      <c r="N27" s="338">
        <v>0</v>
      </c>
      <c r="O27" s="338">
        <v>2.9927798334654701</v>
      </c>
      <c r="P27" s="502"/>
      <c r="Q27" s="338">
        <v>105.66157507999999</v>
      </c>
      <c r="R27" s="338">
        <v>0.11865665999999998</v>
      </c>
    </row>
    <row r="28" spans="2:18">
      <c r="B28" s="497" t="s">
        <v>823</v>
      </c>
      <c r="C28" s="498" t="s">
        <v>806</v>
      </c>
      <c r="D28" s="338">
        <v>18003.216265110026</v>
      </c>
      <c r="E28" s="338">
        <v>16074.751240370011</v>
      </c>
      <c r="F28" s="338">
        <v>1928.46502474</v>
      </c>
      <c r="G28" s="338">
        <v>955.99603123999907</v>
      </c>
      <c r="H28" s="338">
        <v>0.14174033</v>
      </c>
      <c r="I28" s="338">
        <v>705.17982127999994</v>
      </c>
      <c r="J28" s="338">
        <v>18.868457086524099</v>
      </c>
      <c r="K28" s="338">
        <v>9.6607269572921002</v>
      </c>
      <c r="L28" s="338">
        <v>9.207730129232031</v>
      </c>
      <c r="M28" s="338">
        <v>72.657476419337414</v>
      </c>
      <c r="N28" s="338">
        <v>0.1174152649119292</v>
      </c>
      <c r="O28" s="338">
        <v>60.868164743880399</v>
      </c>
      <c r="P28" s="502"/>
      <c r="Q28" s="338">
        <v>2116.5045758910023</v>
      </c>
      <c r="R28" s="338">
        <v>174.36592235066058</v>
      </c>
    </row>
    <row r="29" spans="2:18">
      <c r="B29" s="497" t="s">
        <v>824</v>
      </c>
      <c r="C29" s="498" t="s">
        <v>810</v>
      </c>
      <c r="D29" s="338">
        <v>16581.555933460058</v>
      </c>
      <c r="E29" s="338">
        <v>15531.345748990061</v>
      </c>
      <c r="F29" s="338">
        <v>1050.210184470001</v>
      </c>
      <c r="G29" s="338">
        <v>156.26755575999999</v>
      </c>
      <c r="H29" s="338">
        <v>2.20642132</v>
      </c>
      <c r="I29" s="338">
        <v>74.785175519999996</v>
      </c>
      <c r="J29" s="338">
        <v>12.207830027738</v>
      </c>
      <c r="K29" s="338">
        <v>6.7773430202458007</v>
      </c>
      <c r="L29" s="338">
        <v>5.4304870074931504</v>
      </c>
      <c r="M29" s="338">
        <v>19.416220748459001</v>
      </c>
      <c r="N29" s="338">
        <v>5.6460042999997101E-2</v>
      </c>
      <c r="O29" s="338">
        <v>9.5607689307251995</v>
      </c>
      <c r="P29" s="502"/>
      <c r="Q29" s="338">
        <v>1491.171306393639</v>
      </c>
      <c r="R29" s="338">
        <v>28.095563670000001</v>
      </c>
    </row>
    <row r="30" spans="2:18">
      <c r="B30" s="496" t="s">
        <v>825</v>
      </c>
      <c r="C30" s="179" t="s">
        <v>324</v>
      </c>
      <c r="D30" s="386">
        <v>103232.78994693347</v>
      </c>
      <c r="E30" s="386">
        <v>93159.436501643358</v>
      </c>
      <c r="F30" s="386">
        <v>10073.353445289989</v>
      </c>
      <c r="G30" s="386">
        <v>3986.5414303327129</v>
      </c>
      <c r="H30" s="386">
        <v>41.70621672</v>
      </c>
      <c r="I30" s="386">
        <v>2582.8336965047138</v>
      </c>
      <c r="J30" s="386">
        <v>463.68908069635717</v>
      </c>
      <c r="K30" s="386">
        <v>293.49906728800659</v>
      </c>
      <c r="L30" s="386">
        <v>170.19001340835766</v>
      </c>
      <c r="M30" s="386">
        <v>1047.3008416076364</v>
      </c>
      <c r="N30" s="386">
        <v>3.8622403351503869</v>
      </c>
      <c r="O30" s="386">
        <v>717.18085698976768</v>
      </c>
      <c r="P30" s="390">
        <v>0</v>
      </c>
      <c r="Q30" s="386">
        <v>38093.572543353883</v>
      </c>
      <c r="R30" s="386">
        <v>1946.0978246638824</v>
      </c>
    </row>
    <row r="31" spans="2:18">
      <c r="B31" s="828"/>
      <c r="C31" s="828"/>
      <c r="D31" s="828"/>
      <c r="E31" s="828"/>
      <c r="F31" s="828"/>
      <c r="G31" s="828"/>
      <c r="H31" s="828"/>
      <c r="I31" s="828"/>
      <c r="J31" s="828"/>
      <c r="K31" s="828"/>
      <c r="L31" s="829"/>
      <c r="M31" s="829"/>
      <c r="N31" s="827"/>
      <c r="O31" s="827"/>
      <c r="P31" s="827"/>
      <c r="Q31" s="827"/>
      <c r="R31" s="827"/>
    </row>
    <row r="32" spans="2:18">
      <c r="B32" s="828"/>
      <c r="C32" s="828"/>
      <c r="D32" s="828"/>
      <c r="E32" s="828"/>
      <c r="F32" s="828"/>
      <c r="G32" s="828"/>
      <c r="H32" s="828"/>
      <c r="I32" s="828"/>
      <c r="J32" s="828"/>
      <c r="K32" s="828"/>
      <c r="L32" s="829"/>
      <c r="M32" s="829"/>
      <c r="N32" s="827"/>
      <c r="O32" s="827"/>
      <c r="P32" s="827"/>
      <c r="Q32" s="827"/>
      <c r="R32" s="827"/>
    </row>
    <row r="33" spans="2:18" ht="15.75">
      <c r="B33" s="829"/>
      <c r="C33" s="829"/>
      <c r="D33" s="829"/>
      <c r="E33" s="829"/>
      <c r="F33" s="829"/>
      <c r="G33" s="829"/>
      <c r="H33" s="829"/>
      <c r="I33" s="829"/>
      <c r="J33" s="829"/>
      <c r="K33" s="829"/>
      <c r="L33" s="86"/>
      <c r="M33" s="86"/>
      <c r="N33" s="54"/>
      <c r="O33" s="54"/>
      <c r="P33" s="54"/>
      <c r="Q33" s="54"/>
      <c r="R33" s="54"/>
    </row>
    <row r="34" spans="2:18" ht="15.75">
      <c r="B34" s="828"/>
      <c r="C34" s="828"/>
      <c r="D34" s="828"/>
      <c r="E34" s="828"/>
      <c r="F34" s="828"/>
      <c r="G34" s="828"/>
      <c r="H34" s="828"/>
      <c r="I34" s="828"/>
      <c r="J34" s="828"/>
      <c r="K34" s="828"/>
      <c r="L34" s="86"/>
      <c r="M34" s="86"/>
      <c r="N34" s="54"/>
      <c r="O34" s="54"/>
      <c r="P34" s="54"/>
      <c r="Q34" s="54"/>
      <c r="R34" s="54"/>
    </row>
    <row r="35" spans="2:18">
      <c r="B35" s="831"/>
      <c r="C35" s="831"/>
      <c r="D35" s="831"/>
      <c r="E35" s="831"/>
      <c r="F35" s="831"/>
      <c r="G35" s="831"/>
      <c r="H35" s="831"/>
      <c r="I35" s="831"/>
      <c r="J35" s="831"/>
      <c r="K35" s="831"/>
      <c r="L35" s="831"/>
      <c r="M35" s="831"/>
      <c r="N35" s="831"/>
      <c r="O35" s="831"/>
      <c r="P35" s="831"/>
      <c r="Q35" s="831"/>
      <c r="R35" s="831"/>
    </row>
    <row r="36" spans="2:18">
      <c r="B36" s="831"/>
      <c r="C36" s="831"/>
      <c r="D36" s="831"/>
      <c r="E36" s="831"/>
      <c r="F36" s="831"/>
      <c r="G36" s="831"/>
      <c r="H36" s="831"/>
      <c r="I36" s="831"/>
      <c r="J36" s="831"/>
      <c r="K36" s="831"/>
      <c r="L36" s="831"/>
      <c r="M36" s="831"/>
      <c r="N36" s="831"/>
      <c r="O36" s="831"/>
      <c r="P36" s="831"/>
      <c r="Q36" s="831"/>
      <c r="R36" s="831"/>
    </row>
    <row r="37" spans="2:18">
      <c r="B37" s="831"/>
      <c r="C37" s="831"/>
      <c r="D37" s="831"/>
      <c r="E37" s="831"/>
      <c r="F37" s="831"/>
      <c r="G37" s="831"/>
      <c r="H37" s="831"/>
      <c r="I37" s="831"/>
      <c r="J37" s="831"/>
      <c r="K37" s="831"/>
      <c r="L37" s="831"/>
      <c r="M37" s="831"/>
      <c r="N37" s="831"/>
      <c r="O37" s="831"/>
      <c r="P37" s="831"/>
      <c r="Q37" s="831"/>
      <c r="R37" s="831"/>
    </row>
    <row r="38" spans="2:18" ht="60" customHeight="1">
      <c r="B38" s="831"/>
      <c r="C38" s="831"/>
      <c r="D38" s="831"/>
      <c r="E38" s="831"/>
      <c r="F38" s="831"/>
      <c r="G38" s="831"/>
      <c r="H38" s="831"/>
      <c r="I38" s="831"/>
      <c r="J38" s="831"/>
      <c r="K38" s="831"/>
      <c r="L38" s="831"/>
      <c r="M38" s="831"/>
      <c r="N38" s="831"/>
      <c r="O38" s="831"/>
      <c r="P38" s="831"/>
      <c r="Q38" s="831"/>
      <c r="R38" s="831"/>
    </row>
    <row r="39" spans="2:18" ht="24" customHeight="1">
      <c r="B39" s="832"/>
      <c r="C39" s="832"/>
      <c r="D39" s="832"/>
      <c r="E39" s="832"/>
      <c r="F39" s="832"/>
      <c r="G39" s="832"/>
      <c r="H39" s="832"/>
      <c r="I39" s="832"/>
      <c r="J39" s="832"/>
      <c r="K39" s="832"/>
      <c r="L39" s="832"/>
      <c r="M39" s="832"/>
      <c r="N39" s="832"/>
      <c r="O39" s="832"/>
      <c r="P39" s="832"/>
      <c r="Q39" s="832"/>
      <c r="R39" s="832"/>
    </row>
    <row r="40" spans="2:18" ht="24" customHeight="1">
      <c r="B40" s="830"/>
      <c r="C40" s="830"/>
      <c r="D40" s="830"/>
      <c r="E40" s="830"/>
      <c r="F40" s="830"/>
      <c r="G40" s="830"/>
      <c r="H40" s="830"/>
      <c r="I40" s="830"/>
      <c r="J40" s="830"/>
      <c r="K40" s="830"/>
      <c r="L40" s="830"/>
      <c r="M40" s="830"/>
      <c r="N40" s="830"/>
      <c r="O40" s="830"/>
      <c r="P40" s="830"/>
      <c r="Q40" s="830"/>
      <c r="R40" s="830"/>
    </row>
    <row r="41" spans="2:18" ht="15.75">
      <c r="B41" s="833"/>
      <c r="C41" s="833"/>
      <c r="D41" s="833"/>
      <c r="E41" s="833"/>
      <c r="F41" s="833"/>
      <c r="G41" s="833"/>
      <c r="H41" s="833"/>
      <c r="I41" s="833"/>
      <c r="J41" s="833"/>
      <c r="K41" s="833"/>
      <c r="L41" s="833"/>
      <c r="M41" s="833"/>
      <c r="N41" s="833"/>
      <c r="O41" s="833"/>
      <c r="P41" s="833"/>
      <c r="Q41" s="833"/>
      <c r="R41" s="833"/>
    </row>
    <row r="42" spans="2:18" ht="24" customHeight="1">
      <c r="B42" s="834"/>
      <c r="C42" s="834"/>
      <c r="D42" s="834"/>
      <c r="E42" s="834"/>
      <c r="F42" s="834"/>
      <c r="G42" s="834"/>
      <c r="H42" s="834"/>
      <c r="I42" s="834"/>
      <c r="J42" s="834"/>
      <c r="K42" s="834"/>
      <c r="L42" s="834"/>
      <c r="M42" s="834"/>
      <c r="N42" s="834"/>
      <c r="O42" s="834"/>
      <c r="P42" s="834"/>
      <c r="Q42" s="834"/>
      <c r="R42" s="834"/>
    </row>
    <row r="43" spans="2:18">
      <c r="B43" s="85"/>
      <c r="C43" s="85"/>
      <c r="D43" s="85"/>
      <c r="E43" s="85"/>
      <c r="F43" s="232"/>
      <c r="G43" s="85"/>
      <c r="H43" s="85"/>
      <c r="I43" s="85"/>
      <c r="J43" s="85"/>
      <c r="K43" s="85"/>
      <c r="L43" s="85"/>
      <c r="M43" s="85"/>
      <c r="N43" s="85"/>
      <c r="O43" s="85"/>
      <c r="P43" s="85"/>
      <c r="Q43" s="85"/>
      <c r="R43" s="85"/>
    </row>
    <row r="44" spans="2:18">
      <c r="B44" s="835"/>
      <c r="C44" s="835"/>
      <c r="D44" s="835"/>
      <c r="E44" s="835"/>
      <c r="F44" s="835"/>
      <c r="G44" s="835"/>
      <c r="H44" s="835"/>
      <c r="I44" s="835"/>
      <c r="J44" s="835"/>
      <c r="K44" s="835"/>
      <c r="L44" s="835"/>
      <c r="M44" s="835"/>
      <c r="N44" s="835"/>
      <c r="O44" s="835"/>
      <c r="P44" s="835"/>
      <c r="Q44" s="835"/>
      <c r="R44" s="835"/>
    </row>
    <row r="45" spans="2:18">
      <c r="B45" s="830"/>
      <c r="C45" s="830"/>
      <c r="D45" s="830"/>
      <c r="E45" s="830"/>
      <c r="F45" s="830"/>
      <c r="G45" s="830"/>
      <c r="H45" s="830"/>
      <c r="I45" s="830"/>
      <c r="J45" s="830"/>
      <c r="K45" s="830"/>
      <c r="L45" s="830"/>
      <c r="M45" s="830"/>
      <c r="N45" s="830"/>
      <c r="O45" s="830"/>
      <c r="P45" s="830"/>
      <c r="Q45" s="830"/>
      <c r="R45" s="830"/>
    </row>
  </sheetData>
  <mergeCells count="32">
    <mergeCell ref="B33:K33"/>
    <mergeCell ref="B34:K34"/>
    <mergeCell ref="B42:R42"/>
    <mergeCell ref="B35:R35"/>
    <mergeCell ref="B44:R44"/>
    <mergeCell ref="B45:R45"/>
    <mergeCell ref="B36:R36"/>
    <mergeCell ref="B37:R37"/>
    <mergeCell ref="B38:R38"/>
    <mergeCell ref="B39:R39"/>
    <mergeCell ref="B40:R40"/>
    <mergeCell ref="B41:R41"/>
    <mergeCell ref="P31:P32"/>
    <mergeCell ref="Q31:Q32"/>
    <mergeCell ref="R31:R32"/>
    <mergeCell ref="B32:K32"/>
    <mergeCell ref="B31:K31"/>
    <mergeCell ref="L31:L32"/>
    <mergeCell ref="M31:M32"/>
    <mergeCell ref="N31:N32"/>
    <mergeCell ref="O31:O32"/>
    <mergeCell ref="R6:R7"/>
    <mergeCell ref="P5:P7"/>
    <mergeCell ref="Q5:R5"/>
    <mergeCell ref="Q6:Q7"/>
    <mergeCell ref="B5:C7"/>
    <mergeCell ref="D5:I5"/>
    <mergeCell ref="J5:O5"/>
    <mergeCell ref="D6:F6"/>
    <mergeCell ref="G6:I6"/>
    <mergeCell ref="J6:L6"/>
    <mergeCell ref="M6:O6"/>
  </mergeCells>
  <conditionalFormatting sqref="P23">
    <cfRule type="cellIs" dxfId="1" priority="2" stopIfTrue="1" operator="lessThan">
      <formula>0</formula>
    </cfRule>
  </conditionalFormatting>
  <conditionalFormatting sqref="P30">
    <cfRule type="cellIs" dxfId="0" priority="1" stopIfTrue="1" operator="lessThan">
      <formula>0</formula>
    </cfRule>
  </conditionalFormatting>
  <hyperlinks>
    <hyperlink ref="H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pageSetUpPr fitToPage="1"/>
  </sheetPr>
  <dimension ref="B2:N43"/>
  <sheetViews>
    <sheetView zoomScale="90" zoomScaleNormal="90" workbookViewId="0">
      <selection activeCell="E2" sqref="E2"/>
    </sheetView>
  </sheetViews>
  <sheetFormatPr defaultColWidth="8.5703125" defaultRowHeight="15"/>
  <cols>
    <col min="1" max="1" width="6.140625" style="23" customWidth="1"/>
    <col min="2" max="2" width="11.140625" style="23" customWidth="1"/>
    <col min="3" max="3" width="25.5703125" style="23" customWidth="1"/>
    <col min="4" max="4" width="17.42578125" style="23" customWidth="1"/>
    <col min="5" max="5" width="16.5703125" style="23" customWidth="1"/>
    <col min="6" max="6" width="21.5703125" style="23" customWidth="1"/>
    <col min="7" max="7" width="17.42578125" style="23" customWidth="1"/>
    <col min="8" max="8" width="21.5703125" style="23" customWidth="1"/>
    <col min="9" max="9" width="14.5703125" style="23" customWidth="1"/>
    <col min="10" max="16384" width="8.5703125" style="23"/>
  </cols>
  <sheetData>
    <row r="2" spans="2:14" ht="21">
      <c r="B2" s="94" t="s">
        <v>826</v>
      </c>
      <c r="E2" s="253" t="s">
        <v>224</v>
      </c>
    </row>
    <row r="3" spans="2:14" ht="21">
      <c r="B3" s="94"/>
    </row>
    <row r="4" spans="2:14">
      <c r="B4" s="84"/>
    </row>
    <row r="5" spans="2:14">
      <c r="B5" s="837" t="str">
        <f>Dates!B2</f>
        <v>At 30 June 2024 (DKK mio.)</v>
      </c>
      <c r="C5" s="838"/>
      <c r="D5" s="836" t="s">
        <v>827</v>
      </c>
      <c r="E5" s="836"/>
      <c r="F5" s="836"/>
      <c r="G5" s="836"/>
      <c r="H5" s="836"/>
      <c r="I5" s="836"/>
    </row>
    <row r="6" spans="2:14">
      <c r="B6" s="839"/>
      <c r="C6" s="840"/>
      <c r="D6" s="503" t="s">
        <v>828</v>
      </c>
      <c r="E6" s="503" t="s">
        <v>829</v>
      </c>
      <c r="F6" s="503" t="s">
        <v>830</v>
      </c>
      <c r="G6" s="503" t="s">
        <v>831</v>
      </c>
      <c r="H6" s="503" t="s">
        <v>832</v>
      </c>
      <c r="I6" s="503" t="s">
        <v>324</v>
      </c>
    </row>
    <row r="7" spans="2:14">
      <c r="B7" s="475">
        <v>1</v>
      </c>
      <c r="C7" s="504" t="s">
        <v>796</v>
      </c>
      <c r="D7" s="505">
        <v>6727.4882924667481</v>
      </c>
      <c r="E7" s="505">
        <v>10398.536432174269</v>
      </c>
      <c r="F7" s="505">
        <v>12946.133935698925</v>
      </c>
      <c r="G7" s="505">
        <v>19644.892846180031</v>
      </c>
      <c r="H7" s="505">
        <v>0</v>
      </c>
      <c r="I7" s="506">
        <v>49717.051506519972</v>
      </c>
    </row>
    <row r="8" spans="2:14">
      <c r="B8" s="475">
        <v>2</v>
      </c>
      <c r="C8" s="504" t="s">
        <v>833</v>
      </c>
      <c r="D8" s="505">
        <v>0</v>
      </c>
      <c r="E8" s="505">
        <v>0</v>
      </c>
      <c r="F8" s="505">
        <v>0</v>
      </c>
      <c r="G8" s="505">
        <v>0</v>
      </c>
      <c r="H8" s="505">
        <v>0</v>
      </c>
      <c r="I8" s="506">
        <v>0</v>
      </c>
    </row>
    <row r="9" spans="2:14">
      <c r="B9" s="507">
        <v>3</v>
      </c>
      <c r="C9" s="508" t="s">
        <v>324</v>
      </c>
      <c r="D9" s="386">
        <v>6727.4882924667481</v>
      </c>
      <c r="E9" s="386">
        <v>10398.536432174269</v>
      </c>
      <c r="F9" s="386">
        <v>12946.133935698925</v>
      </c>
      <c r="G9" s="386">
        <v>19644.892846180031</v>
      </c>
      <c r="H9" s="509">
        <v>0</v>
      </c>
      <c r="I9" s="386">
        <v>49717.051506519972</v>
      </c>
    </row>
    <row r="11" spans="2:14">
      <c r="N11" s="236"/>
    </row>
    <row r="43" spans="6:6">
      <c r="F43" s="228"/>
    </row>
  </sheetData>
  <mergeCells count="2">
    <mergeCell ref="D5:I5"/>
    <mergeCell ref="B5:C6"/>
  </mergeCells>
  <hyperlinks>
    <hyperlink ref="E2" location="'Index '!A1" display="Return to index" xr:uid="{F654C3C2-9F6F-4F40-9487-695EE2C1CE2C}"/>
  </hyperlinks>
  <pageMargins left="0.7" right="0.7" top="0.75" bottom="0.75" header="0.3" footer="0.3"/>
  <pageSetup paperSize="9" scale="9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pageSetUpPr fitToPage="1"/>
  </sheetPr>
  <dimension ref="B2:N43"/>
  <sheetViews>
    <sheetView showGridLines="0" zoomScale="90" zoomScaleNormal="90" workbookViewId="0">
      <selection activeCell="G2" sqref="G2"/>
    </sheetView>
  </sheetViews>
  <sheetFormatPr defaultColWidth="9.140625" defaultRowHeight="15"/>
  <cols>
    <col min="1" max="1" width="7" style="38" customWidth="1"/>
    <col min="2" max="2" width="4.5703125" style="38" customWidth="1"/>
    <col min="3" max="3" width="47.140625" style="38" customWidth="1"/>
    <col min="4" max="4" width="25.5703125" style="38" customWidth="1"/>
    <col min="5" max="5" width="13.140625" style="38" customWidth="1"/>
    <col min="6" max="6" width="16.42578125" style="38" customWidth="1"/>
    <col min="7" max="7" width="17" style="38" customWidth="1"/>
    <col min="8" max="8" width="18.140625" style="38" customWidth="1"/>
    <col min="9" max="16384" width="9.140625" style="38"/>
  </cols>
  <sheetData>
    <row r="2" spans="2:14" ht="21">
      <c r="B2" s="94" t="s">
        <v>834</v>
      </c>
      <c r="G2" s="253" t="s">
        <v>224</v>
      </c>
    </row>
    <row r="3" spans="2:14" ht="18" customHeight="1">
      <c r="B3" s="94"/>
    </row>
    <row r="4" spans="2:14" ht="15.75">
      <c r="B4" s="39"/>
      <c r="C4" s="40"/>
      <c r="D4" s="40"/>
    </row>
    <row r="5" spans="2:14">
      <c r="B5" s="743" t="str">
        <f>Dates!B2</f>
        <v>At 30 June 2024 (DKK mio.)</v>
      </c>
      <c r="C5" s="744"/>
      <c r="D5" s="510" t="s">
        <v>835</v>
      </c>
    </row>
    <row r="6" spans="2:14">
      <c r="B6" s="511" t="s">
        <v>795</v>
      </c>
      <c r="C6" s="512" t="s">
        <v>836</v>
      </c>
      <c r="D6" s="513">
        <v>2968.730890603998</v>
      </c>
    </row>
    <row r="7" spans="2:14">
      <c r="B7" s="514" t="s">
        <v>797</v>
      </c>
      <c r="C7" s="367" t="s">
        <v>837</v>
      </c>
      <c r="D7" s="515">
        <v>616.610011609715</v>
      </c>
    </row>
    <row r="8" spans="2:14">
      <c r="B8" s="514" t="s">
        <v>799</v>
      </c>
      <c r="C8" s="367" t="s">
        <v>838</v>
      </c>
      <c r="D8" s="515">
        <v>-716.360519641</v>
      </c>
    </row>
    <row r="9" spans="2:14">
      <c r="B9" s="514" t="s">
        <v>801</v>
      </c>
      <c r="C9" s="516" t="s">
        <v>839</v>
      </c>
      <c r="D9" s="515">
        <v>-70.333780680000004</v>
      </c>
    </row>
    <row r="10" spans="2:14">
      <c r="B10" s="514" t="s">
        <v>803</v>
      </c>
      <c r="C10" s="114" t="s">
        <v>840</v>
      </c>
      <c r="D10" s="515">
        <v>-646.02673896100009</v>
      </c>
    </row>
    <row r="11" spans="2:14">
      <c r="B11" s="517" t="s">
        <v>805</v>
      </c>
      <c r="C11" s="512" t="s">
        <v>841</v>
      </c>
      <c r="D11" s="513">
        <v>2868.9803825727131</v>
      </c>
      <c r="N11" s="241"/>
    </row>
    <row r="43" spans="6:6">
      <c r="F43" s="231"/>
    </row>
  </sheetData>
  <mergeCells count="1">
    <mergeCell ref="B5:C5"/>
  </mergeCells>
  <hyperlinks>
    <hyperlink ref="G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zoomScale="90" zoomScaleNormal="90" workbookViewId="0">
      <selection activeCell="V28" sqref="V28"/>
    </sheetView>
  </sheetViews>
  <sheetFormatPr defaultColWidth="9.140625" defaultRowHeight="15"/>
  <cols>
    <col min="1" max="1" width="9.140625" style="23"/>
    <col min="2" max="2" width="34.85546875" style="23" bestFit="1" customWidth="1"/>
    <col min="3" max="3" width="35.5703125" style="23" bestFit="1" customWidth="1"/>
    <col min="4" max="16384" width="9.140625" style="23"/>
  </cols>
  <sheetData>
    <row r="1" spans="2:5" ht="22.5" customHeight="1"/>
    <row r="2" spans="2:5">
      <c r="B2" s="706" t="s">
        <v>1</v>
      </c>
      <c r="C2" s="707"/>
    </row>
    <row r="3" spans="2:5">
      <c r="B3" s="248" t="s">
        <v>2</v>
      </c>
      <c r="C3" s="619" t="s">
        <v>3</v>
      </c>
    </row>
    <row r="4" spans="2:5">
      <c r="B4" s="706" t="s">
        <v>4</v>
      </c>
      <c r="C4" s="707"/>
      <c r="D4" s="81"/>
      <c r="E4" s="81"/>
    </row>
    <row r="5" spans="2:5">
      <c r="B5" s="249" t="s">
        <v>5</v>
      </c>
      <c r="C5" s="250" t="s">
        <v>6</v>
      </c>
      <c r="D5" s="81"/>
      <c r="E5" s="81"/>
    </row>
    <row r="6" spans="2:5">
      <c r="B6" s="354" t="s">
        <v>7</v>
      </c>
      <c r="C6" s="354"/>
    </row>
    <row r="7" spans="2:5">
      <c r="B7" s="249" t="s">
        <v>8</v>
      </c>
      <c r="C7" s="251" t="s">
        <v>9</v>
      </c>
    </row>
    <row r="8" spans="2:5">
      <c r="B8" s="354" t="s">
        <v>10</v>
      </c>
      <c r="C8" s="354"/>
    </row>
    <row r="9" spans="2:5" ht="16.5">
      <c r="B9" s="355" t="s">
        <v>11</v>
      </c>
      <c r="C9" s="318" t="s">
        <v>12</v>
      </c>
      <c r="D9" s="246"/>
    </row>
    <row r="11" spans="2:5" ht="11.25" customHeight="1">
      <c r="B11" s="708" t="s">
        <v>1503</v>
      </c>
      <c r="C11" s="708"/>
      <c r="D11" s="247"/>
      <c r="E11" s="247"/>
    </row>
    <row r="12" spans="2:5" ht="15" customHeight="1">
      <c r="B12" s="708"/>
      <c r="C12" s="708"/>
    </row>
    <row r="13" spans="2:5" ht="15" customHeight="1">
      <c r="B13" s="708"/>
      <c r="C13" s="708"/>
    </row>
    <row r="14" spans="2:5" ht="15" customHeight="1">
      <c r="B14" s="708"/>
      <c r="C14" s="708"/>
    </row>
    <row r="15" spans="2:5" ht="15" customHeight="1">
      <c r="B15" s="708"/>
      <c r="C15" s="708"/>
    </row>
    <row r="16" spans="2:5" ht="15" customHeight="1">
      <c r="B16" s="708"/>
      <c r="C16" s="708"/>
    </row>
    <row r="17" spans="2:3" ht="15" customHeight="1">
      <c r="B17" s="708"/>
      <c r="C17" s="708"/>
    </row>
    <row r="18" spans="2:3" ht="15" customHeight="1">
      <c r="B18" s="708"/>
      <c r="C18" s="708"/>
    </row>
    <row r="19" spans="2:3" ht="15" customHeight="1">
      <c r="B19" s="708"/>
      <c r="C19" s="708"/>
    </row>
    <row r="20" spans="2:3" ht="15" customHeight="1">
      <c r="B20" s="708"/>
      <c r="C20" s="708"/>
    </row>
    <row r="21" spans="2:3" ht="15" customHeight="1">
      <c r="B21" s="708"/>
      <c r="C21" s="708"/>
    </row>
    <row r="22" spans="2:3" ht="15" customHeight="1">
      <c r="B22" s="708"/>
      <c r="C22" s="708"/>
    </row>
    <row r="23" spans="2:3" ht="15" customHeight="1">
      <c r="B23" s="708"/>
      <c r="C23" s="708"/>
    </row>
    <row r="24" spans="2:3" ht="15" customHeight="1">
      <c r="B24" s="164"/>
      <c r="C24" s="164"/>
    </row>
    <row r="25" spans="2:3" ht="15" customHeight="1">
      <c r="B25" s="164"/>
      <c r="C25" s="164"/>
    </row>
    <row r="26" spans="2:3">
      <c r="B26" s="26"/>
      <c r="C26" s="26"/>
    </row>
  </sheetData>
  <mergeCells count="3">
    <mergeCell ref="B2:C2"/>
    <mergeCell ref="B4:C4"/>
    <mergeCell ref="B11:C2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dimension ref="B2:N48"/>
  <sheetViews>
    <sheetView showGridLines="0" zoomScale="90" zoomScaleNormal="90" workbookViewId="0">
      <selection activeCell="H2" sqref="H2"/>
    </sheetView>
  </sheetViews>
  <sheetFormatPr defaultColWidth="9.140625" defaultRowHeight="15"/>
  <cols>
    <col min="1" max="1" width="9.140625" style="32"/>
    <col min="2" max="2" width="5.140625" style="32" customWidth="1"/>
    <col min="3" max="3" width="53.42578125" style="32" customWidth="1"/>
    <col min="4" max="4" width="22.140625" style="32" customWidth="1"/>
    <col min="5" max="5" width="23.140625" style="32" customWidth="1"/>
    <col min="6" max="6" width="15.85546875" style="32" customWidth="1"/>
    <col min="7" max="7" width="27.5703125" style="32" customWidth="1"/>
    <col min="8" max="8" width="25.140625" style="32" customWidth="1"/>
    <col min="9" max="16384" width="9.140625" style="32"/>
  </cols>
  <sheetData>
    <row r="2" spans="2:14" ht="21">
      <c r="B2" s="94" t="s">
        <v>842</v>
      </c>
      <c r="C2" s="94"/>
      <c r="D2" s="94"/>
      <c r="E2" s="94"/>
      <c r="F2" s="94"/>
      <c r="G2" s="94"/>
      <c r="H2" s="253" t="s">
        <v>224</v>
      </c>
      <c r="I2" s="94"/>
      <c r="J2" s="94"/>
      <c r="K2" s="94"/>
    </row>
    <row r="3" spans="2:14" ht="15.75">
      <c r="B3" s="35"/>
      <c r="C3" s="35"/>
      <c r="D3" s="35"/>
      <c r="E3" s="35"/>
      <c r="F3" s="35"/>
      <c r="G3" s="35"/>
    </row>
    <row r="4" spans="2:14" ht="15.75">
      <c r="B4" s="35"/>
      <c r="C4" s="35"/>
      <c r="D4" s="35"/>
      <c r="E4" s="35"/>
      <c r="F4" s="35"/>
      <c r="G4" s="35"/>
    </row>
    <row r="5" spans="2:14" ht="30">
      <c r="B5" s="743" t="str">
        <f>Dates!B2</f>
        <v>At 30 June 2024 (DKK mio.)</v>
      </c>
      <c r="C5" s="744"/>
      <c r="D5" s="436" t="s">
        <v>843</v>
      </c>
      <c r="E5" s="493" t="s">
        <v>844</v>
      </c>
      <c r="F5" s="35"/>
      <c r="G5" s="35"/>
    </row>
    <row r="6" spans="2:14" ht="15.75">
      <c r="B6" s="496" t="s">
        <v>795</v>
      </c>
      <c r="C6" s="518" t="s">
        <v>836</v>
      </c>
      <c r="D6" s="482">
        <v>2968.730890603998</v>
      </c>
      <c r="E6" s="519"/>
      <c r="F6" s="35"/>
      <c r="G6" s="35"/>
    </row>
    <row r="7" spans="2:14" ht="15.75">
      <c r="B7" s="468" t="s">
        <v>797</v>
      </c>
      <c r="C7" s="520" t="s">
        <v>845</v>
      </c>
      <c r="D7" s="479">
        <v>616.610011609715</v>
      </c>
      <c r="E7" s="502"/>
      <c r="F7" s="35"/>
      <c r="G7" s="35"/>
    </row>
    <row r="8" spans="2:14" ht="15.75">
      <c r="B8" s="468" t="s">
        <v>799</v>
      </c>
      <c r="C8" s="520" t="s">
        <v>838</v>
      </c>
      <c r="D8" s="515">
        <v>-716.360519641</v>
      </c>
      <c r="E8" s="502"/>
      <c r="F8" s="35"/>
      <c r="G8" s="35"/>
    </row>
    <row r="9" spans="2:14" ht="15.75">
      <c r="B9" s="468" t="s">
        <v>801</v>
      </c>
      <c r="C9" s="521" t="s">
        <v>846</v>
      </c>
      <c r="D9" s="515">
        <v>-131.7428394210001</v>
      </c>
      <c r="E9" s="502"/>
      <c r="F9" s="35"/>
      <c r="G9" s="35"/>
    </row>
    <row r="10" spans="2:14" ht="15.75">
      <c r="B10" s="468" t="s">
        <v>803</v>
      </c>
      <c r="C10" s="521" t="s">
        <v>847</v>
      </c>
      <c r="D10" s="515">
        <v>-514.28389953999999</v>
      </c>
      <c r="E10" s="502"/>
      <c r="F10" s="35"/>
      <c r="G10" s="35"/>
    </row>
    <row r="11" spans="2:14" ht="15.75">
      <c r="B11" s="468" t="s">
        <v>805</v>
      </c>
      <c r="C11" s="521" t="s">
        <v>848</v>
      </c>
      <c r="D11" s="479">
        <v>0</v>
      </c>
      <c r="E11" s="502"/>
      <c r="F11" s="35"/>
      <c r="G11" s="35"/>
      <c r="N11" s="239"/>
    </row>
    <row r="12" spans="2:14" ht="15.75">
      <c r="B12" s="468" t="s">
        <v>807</v>
      </c>
      <c r="C12" s="521" t="s">
        <v>849</v>
      </c>
      <c r="D12" s="479">
        <v>0</v>
      </c>
      <c r="E12" s="502"/>
      <c r="F12" s="35"/>
      <c r="G12" s="35"/>
    </row>
    <row r="13" spans="2:14" ht="15.75">
      <c r="B13" s="468" t="s">
        <v>809</v>
      </c>
      <c r="C13" s="521" t="s">
        <v>850</v>
      </c>
      <c r="D13" s="479">
        <v>0</v>
      </c>
      <c r="E13" s="502"/>
      <c r="F13" s="35"/>
      <c r="G13" s="35"/>
    </row>
    <row r="14" spans="2:14" ht="15.75">
      <c r="B14" s="468" t="s">
        <v>811</v>
      </c>
      <c r="C14" s="521" t="s">
        <v>851</v>
      </c>
      <c r="D14" s="479">
        <v>0</v>
      </c>
      <c r="E14" s="502"/>
      <c r="F14" s="35"/>
      <c r="G14" s="35"/>
    </row>
    <row r="15" spans="2:14" ht="15.75">
      <c r="B15" s="468" t="s">
        <v>813</v>
      </c>
      <c r="C15" s="521" t="s">
        <v>839</v>
      </c>
      <c r="D15" s="515">
        <v>-70.333780680000004</v>
      </c>
      <c r="E15" s="502"/>
      <c r="F15" s="35"/>
      <c r="G15" s="35"/>
    </row>
    <row r="16" spans="2:14" ht="15.75">
      <c r="B16" s="468" t="s">
        <v>814</v>
      </c>
      <c r="C16" s="115" t="s">
        <v>852</v>
      </c>
      <c r="D16" s="479">
        <v>0</v>
      </c>
      <c r="E16" s="502"/>
      <c r="F16" s="35"/>
      <c r="G16" s="35"/>
    </row>
    <row r="17" spans="2:7">
      <c r="B17" s="468" t="s">
        <v>815</v>
      </c>
      <c r="C17" s="521" t="s">
        <v>853</v>
      </c>
      <c r="D17" s="479">
        <v>0</v>
      </c>
      <c r="E17" s="502"/>
      <c r="F17" s="59"/>
      <c r="G17" s="89"/>
    </row>
    <row r="18" spans="2:7" ht="15.75">
      <c r="B18" s="496" t="s">
        <v>816</v>
      </c>
      <c r="C18" s="518" t="s">
        <v>841</v>
      </c>
      <c r="D18" s="482">
        <v>2868.9803825727131</v>
      </c>
      <c r="E18" s="519"/>
      <c r="F18" s="35"/>
      <c r="G18" s="35"/>
    </row>
    <row r="19" spans="2:7" ht="15.75">
      <c r="B19" s="35"/>
      <c r="C19" s="35"/>
      <c r="D19" s="35"/>
      <c r="E19" s="35"/>
      <c r="F19" s="35"/>
      <c r="G19" s="35"/>
    </row>
    <row r="20" spans="2:7" ht="15.75">
      <c r="B20" s="841"/>
      <c r="C20" s="841"/>
      <c r="D20" s="841"/>
      <c r="E20" s="841"/>
      <c r="F20" s="35"/>
      <c r="G20" s="35"/>
    </row>
    <row r="21" spans="2:7" ht="15.75">
      <c r="B21" s="35"/>
      <c r="C21" s="35"/>
      <c r="D21" s="35"/>
      <c r="E21" s="35"/>
      <c r="F21" s="35"/>
      <c r="G21" s="35"/>
    </row>
    <row r="22" spans="2:7" ht="15.75">
      <c r="B22" s="841"/>
      <c r="C22" s="841"/>
      <c r="D22" s="841"/>
      <c r="E22" s="841"/>
      <c r="F22" s="35"/>
      <c r="G22" s="35"/>
    </row>
    <row r="23" spans="2:7" ht="24" customHeight="1">
      <c r="B23" s="830"/>
      <c r="C23" s="830"/>
      <c r="D23" s="830"/>
      <c r="E23" s="830"/>
      <c r="F23" s="830"/>
      <c r="G23" s="830"/>
    </row>
    <row r="24" spans="2:7" ht="15.75">
      <c r="B24" s="841"/>
      <c r="C24" s="841"/>
      <c r="D24" s="841"/>
      <c r="E24" s="841"/>
      <c r="F24" s="35"/>
      <c r="G24" s="35"/>
    </row>
    <row r="25" spans="2:7" ht="36" customHeight="1">
      <c r="B25" s="830"/>
      <c r="C25" s="830"/>
      <c r="D25" s="830"/>
      <c r="E25" s="830"/>
      <c r="F25" s="830"/>
      <c r="G25" s="830"/>
    </row>
    <row r="26" spans="2:7" ht="36" customHeight="1">
      <c r="B26" s="830"/>
      <c r="C26" s="830"/>
      <c r="D26" s="830"/>
      <c r="E26" s="830"/>
      <c r="F26" s="830"/>
      <c r="G26" s="830"/>
    </row>
    <row r="27" spans="2:7" ht="36" customHeight="1">
      <c r="B27" s="830"/>
      <c r="C27" s="830"/>
      <c r="D27" s="830"/>
      <c r="E27" s="830"/>
      <c r="F27" s="830"/>
      <c r="G27" s="830"/>
    </row>
    <row r="28" spans="2:7" ht="93.75" customHeight="1">
      <c r="B28" s="830"/>
      <c r="C28" s="830"/>
      <c r="D28" s="830"/>
      <c r="E28" s="830"/>
      <c r="F28" s="830"/>
      <c r="G28" s="830"/>
    </row>
    <row r="29" spans="2:7" ht="65.25" customHeight="1">
      <c r="B29" s="830"/>
      <c r="C29" s="830"/>
      <c r="D29" s="830"/>
      <c r="E29" s="830"/>
      <c r="F29" s="830"/>
      <c r="G29" s="830"/>
    </row>
    <row r="30" spans="2:7" ht="36" customHeight="1">
      <c r="B30" s="830"/>
      <c r="C30" s="830"/>
      <c r="D30" s="830"/>
      <c r="E30" s="830"/>
      <c r="F30" s="830"/>
      <c r="G30" s="830"/>
    </row>
    <row r="31" spans="2:7" ht="82.5" customHeight="1">
      <c r="B31" s="830"/>
      <c r="C31" s="830"/>
      <c r="D31" s="830"/>
      <c r="E31" s="830"/>
      <c r="F31" s="830"/>
      <c r="G31" s="830"/>
    </row>
    <row r="32" spans="2:7" ht="45" customHeight="1">
      <c r="B32" s="830"/>
      <c r="C32" s="830"/>
      <c r="D32" s="830"/>
      <c r="E32" s="830"/>
      <c r="F32" s="830"/>
      <c r="G32" s="830"/>
    </row>
    <row r="33" spans="2:8" ht="66.75" customHeight="1">
      <c r="B33" s="830"/>
      <c r="C33" s="830"/>
      <c r="D33" s="830"/>
      <c r="E33" s="830"/>
      <c r="F33" s="830"/>
      <c r="G33" s="830"/>
    </row>
    <row r="34" spans="2:8" ht="36" customHeight="1">
      <c r="B34" s="830"/>
      <c r="C34" s="830"/>
      <c r="D34" s="830"/>
      <c r="E34" s="830"/>
      <c r="F34" s="830"/>
      <c r="G34" s="830"/>
    </row>
    <row r="35" spans="2:8" ht="42" customHeight="1">
      <c r="B35" s="830"/>
      <c r="C35" s="830"/>
      <c r="D35" s="830"/>
      <c r="E35" s="830"/>
      <c r="F35" s="830"/>
      <c r="G35" s="830"/>
    </row>
    <row r="36" spans="2:8" ht="36" customHeight="1">
      <c r="B36" s="830"/>
      <c r="C36" s="830"/>
      <c r="D36" s="830"/>
      <c r="E36" s="830"/>
      <c r="F36" s="830"/>
      <c r="G36" s="830"/>
    </row>
    <row r="37" spans="2:8" ht="88.5" customHeight="1">
      <c r="B37" s="830"/>
      <c r="C37" s="830"/>
      <c r="D37" s="830"/>
      <c r="E37" s="830"/>
      <c r="F37" s="830"/>
      <c r="G37" s="830"/>
    </row>
    <row r="38" spans="2:8" ht="33" customHeight="1">
      <c r="B38" s="842"/>
      <c r="C38" s="842"/>
      <c r="D38" s="842"/>
      <c r="E38" s="842"/>
      <c r="F38" s="85"/>
      <c r="G38" s="85"/>
    </row>
    <row r="39" spans="2:8" ht="61.5" customHeight="1">
      <c r="B39" s="830"/>
      <c r="C39" s="830"/>
      <c r="D39" s="830"/>
      <c r="E39" s="830"/>
      <c r="F39" s="830"/>
      <c r="G39" s="830"/>
    </row>
    <row r="43" spans="2:8">
      <c r="F43" s="230"/>
    </row>
    <row r="48" spans="2:8">
      <c r="H48" s="244"/>
    </row>
  </sheetData>
  <mergeCells count="20">
    <mergeCell ref="B38:E38"/>
    <mergeCell ref="B39:G39"/>
    <mergeCell ref="B32:G32"/>
    <mergeCell ref="B33:G33"/>
    <mergeCell ref="B34:G34"/>
    <mergeCell ref="B35:G35"/>
    <mergeCell ref="B36:G36"/>
    <mergeCell ref="B37:G37"/>
    <mergeCell ref="B5:C5"/>
    <mergeCell ref="B31:G31"/>
    <mergeCell ref="B20:E20"/>
    <mergeCell ref="B22:E22"/>
    <mergeCell ref="B23:G23"/>
    <mergeCell ref="B24:E24"/>
    <mergeCell ref="B25:G25"/>
    <mergeCell ref="B26:G26"/>
    <mergeCell ref="B27:G27"/>
    <mergeCell ref="B28:G28"/>
    <mergeCell ref="B29:G29"/>
    <mergeCell ref="B30:G30"/>
  </mergeCells>
  <hyperlinks>
    <hyperlink ref="H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pageSetUpPr fitToPage="1"/>
  </sheetPr>
  <dimension ref="B2:N65"/>
  <sheetViews>
    <sheetView showGridLines="0" zoomScale="90" zoomScaleNormal="90" workbookViewId="0">
      <selection activeCell="E2" sqref="E2"/>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s>
  <sheetData>
    <row r="2" spans="2:14" ht="21">
      <c r="B2" s="94" t="s">
        <v>854</v>
      </c>
      <c r="C2" s="94"/>
      <c r="D2" s="94"/>
      <c r="E2" s="253" t="s">
        <v>224</v>
      </c>
      <c r="F2" s="94"/>
      <c r="G2" s="94"/>
      <c r="H2" s="37"/>
      <c r="I2" s="37"/>
      <c r="J2" s="37"/>
      <c r="K2" s="37"/>
    </row>
    <row r="3" spans="2:14" ht="15.75">
      <c r="B3" s="37"/>
      <c r="C3" s="37"/>
      <c r="D3" s="37"/>
      <c r="E3" s="37"/>
      <c r="F3" s="37"/>
      <c r="G3" s="37"/>
      <c r="H3" s="37"/>
      <c r="I3" s="37"/>
      <c r="J3" s="37"/>
      <c r="K3" s="37"/>
    </row>
    <row r="4" spans="2:14" ht="15.75">
      <c r="B4" s="37"/>
      <c r="C4" s="37"/>
      <c r="D4" s="37"/>
      <c r="E4" s="37"/>
      <c r="F4" s="37"/>
      <c r="G4" s="37"/>
      <c r="H4" s="37"/>
      <c r="I4" s="37"/>
      <c r="J4" s="37"/>
      <c r="K4" s="37"/>
    </row>
    <row r="5" spans="2:14" ht="72" customHeight="1">
      <c r="B5" s="772" t="str">
        <f>Dates!B2</f>
        <v>At 30 June 2024 (DKK mio.)</v>
      </c>
      <c r="C5" s="773"/>
      <c r="D5" s="809" t="s">
        <v>855</v>
      </c>
      <c r="E5" s="809"/>
      <c r="F5" s="809"/>
      <c r="G5" s="809"/>
      <c r="H5" s="809" t="s">
        <v>781</v>
      </c>
      <c r="I5" s="809"/>
      <c r="J5" s="752" t="s">
        <v>856</v>
      </c>
      <c r="K5" s="809"/>
    </row>
    <row r="6" spans="2:14" ht="23.25" customHeight="1">
      <c r="B6" s="843"/>
      <c r="C6" s="844"/>
      <c r="D6" s="809" t="s">
        <v>857</v>
      </c>
      <c r="E6" s="845" t="s">
        <v>858</v>
      </c>
      <c r="F6" s="845"/>
      <c r="G6" s="845"/>
      <c r="H6" s="809" t="s">
        <v>859</v>
      </c>
      <c r="I6" s="809" t="s">
        <v>860</v>
      </c>
      <c r="J6" s="180"/>
      <c r="K6" s="809" t="s">
        <v>861</v>
      </c>
    </row>
    <row r="7" spans="2:14" ht="44.25" customHeight="1">
      <c r="B7" s="774"/>
      <c r="C7" s="775"/>
      <c r="D7" s="809"/>
      <c r="E7" s="181"/>
      <c r="F7" s="383" t="s">
        <v>862</v>
      </c>
      <c r="G7" s="182" t="s">
        <v>863</v>
      </c>
      <c r="H7" s="809"/>
      <c r="I7" s="809"/>
      <c r="J7" s="183"/>
      <c r="K7" s="809"/>
    </row>
    <row r="8" spans="2:14" ht="30">
      <c r="B8" s="496" t="s">
        <v>793</v>
      </c>
      <c r="C8" s="385" t="s">
        <v>794</v>
      </c>
      <c r="D8" s="522"/>
      <c r="E8" s="522"/>
      <c r="F8" s="522"/>
      <c r="G8" s="522"/>
      <c r="H8" s="522"/>
      <c r="I8" s="522"/>
      <c r="J8" s="184"/>
      <c r="K8" s="522"/>
    </row>
    <row r="9" spans="2:14">
      <c r="B9" s="496" t="s">
        <v>795</v>
      </c>
      <c r="C9" s="385" t="s">
        <v>796</v>
      </c>
      <c r="D9" s="386">
        <v>3.3434793520000001</v>
      </c>
      <c r="E9" s="386">
        <v>330.24099134199997</v>
      </c>
      <c r="F9" s="386">
        <v>330.06445454199996</v>
      </c>
      <c r="G9" s="386">
        <v>290.29755119800006</v>
      </c>
      <c r="H9" s="386">
        <v>0.14300932503327299</v>
      </c>
      <c r="I9" s="386">
        <v>140.68105771611999</v>
      </c>
      <c r="J9" s="386">
        <v>135.92022283803681</v>
      </c>
      <c r="K9" s="386">
        <v>135.2839923557099</v>
      </c>
    </row>
    <row r="10" spans="2:14">
      <c r="B10" s="497" t="s">
        <v>797</v>
      </c>
      <c r="C10" s="371" t="s">
        <v>864</v>
      </c>
      <c r="D10" s="479">
        <v>0</v>
      </c>
      <c r="E10" s="479">
        <v>0</v>
      </c>
      <c r="F10" s="479">
        <v>0</v>
      </c>
      <c r="G10" s="479">
        <v>0</v>
      </c>
      <c r="H10" s="479">
        <v>0</v>
      </c>
      <c r="I10" s="479">
        <v>0</v>
      </c>
      <c r="J10" s="479">
        <v>0</v>
      </c>
      <c r="K10" s="479">
        <v>0</v>
      </c>
      <c r="N10" s="238"/>
    </row>
    <row r="11" spans="2:14">
      <c r="B11" s="497" t="s">
        <v>799</v>
      </c>
      <c r="C11" s="371" t="s">
        <v>865</v>
      </c>
      <c r="D11" s="479">
        <v>0</v>
      </c>
      <c r="E11" s="479">
        <v>0</v>
      </c>
      <c r="F11" s="479">
        <v>0</v>
      </c>
      <c r="G11" s="479">
        <v>0</v>
      </c>
      <c r="H11" s="479">
        <v>0</v>
      </c>
      <c r="I11" s="479">
        <v>0</v>
      </c>
      <c r="J11" s="479">
        <v>0</v>
      </c>
      <c r="K11" s="479">
        <v>0</v>
      </c>
    </row>
    <row r="12" spans="2:14">
      <c r="B12" s="497" t="s">
        <v>801</v>
      </c>
      <c r="C12" s="371" t="s">
        <v>866</v>
      </c>
      <c r="D12" s="479">
        <v>0</v>
      </c>
      <c r="E12" s="479">
        <v>0</v>
      </c>
      <c r="F12" s="479">
        <v>0</v>
      </c>
      <c r="G12" s="479">
        <v>0</v>
      </c>
      <c r="H12" s="479">
        <v>0</v>
      </c>
      <c r="I12" s="479">
        <v>0</v>
      </c>
      <c r="J12" s="479">
        <v>0</v>
      </c>
      <c r="K12" s="479">
        <v>0</v>
      </c>
    </row>
    <row r="13" spans="2:14">
      <c r="B13" s="497" t="s">
        <v>803</v>
      </c>
      <c r="C13" s="371" t="s">
        <v>867</v>
      </c>
      <c r="D13" s="479">
        <v>0</v>
      </c>
      <c r="E13" s="501">
        <v>40.248144056000001</v>
      </c>
      <c r="F13" s="501">
        <v>40.248144056000001</v>
      </c>
      <c r="G13" s="501">
        <v>37.687373956000002</v>
      </c>
      <c r="H13" s="479">
        <v>0</v>
      </c>
      <c r="I13" s="501">
        <v>29.195364630851</v>
      </c>
      <c r="J13" s="501">
        <v>9.7278479400000002</v>
      </c>
      <c r="K13" s="501">
        <v>9.7278479400000002</v>
      </c>
    </row>
    <row r="14" spans="2:14">
      <c r="B14" s="497" t="s">
        <v>805</v>
      </c>
      <c r="C14" s="371" t="s">
        <v>868</v>
      </c>
      <c r="D14" s="479">
        <v>0</v>
      </c>
      <c r="E14" s="501">
        <v>175.41916785499998</v>
      </c>
      <c r="F14" s="501">
        <v>175.41916785499998</v>
      </c>
      <c r="G14" s="501">
        <v>155.43278139499998</v>
      </c>
      <c r="H14" s="479">
        <v>0</v>
      </c>
      <c r="I14" s="501">
        <v>60.309608643082996</v>
      </c>
      <c r="J14" s="501">
        <v>65.578124776572707</v>
      </c>
      <c r="K14" s="501">
        <v>65.578124776572707</v>
      </c>
    </row>
    <row r="15" spans="2:14">
      <c r="B15" s="497" t="s">
        <v>807</v>
      </c>
      <c r="C15" s="371" t="s">
        <v>869</v>
      </c>
      <c r="D15" s="501">
        <v>3.3434793520000001</v>
      </c>
      <c r="E15" s="501">
        <v>114.57367943099999</v>
      </c>
      <c r="F15" s="501">
        <v>114.39714263099999</v>
      </c>
      <c r="G15" s="501">
        <v>97.177395847000099</v>
      </c>
      <c r="H15" s="130">
        <v>0.14300932503327299</v>
      </c>
      <c r="I15" s="501">
        <v>51.176084442185996</v>
      </c>
      <c r="J15" s="501">
        <v>60.614250121464096</v>
      </c>
      <c r="K15" s="501">
        <v>59.978019639137194</v>
      </c>
    </row>
    <row r="16" spans="2:14">
      <c r="B16" s="496" t="s">
        <v>809</v>
      </c>
      <c r="C16" s="385" t="s">
        <v>812</v>
      </c>
      <c r="D16" s="522">
        <v>0</v>
      </c>
      <c r="E16" s="522">
        <v>0</v>
      </c>
      <c r="F16" s="522">
        <v>0</v>
      </c>
      <c r="G16" s="522">
        <v>0</v>
      </c>
      <c r="H16" s="522">
        <v>0</v>
      </c>
      <c r="I16" s="522">
        <v>0</v>
      </c>
      <c r="J16" s="184">
        <v>0</v>
      </c>
      <c r="K16" s="386">
        <v>0</v>
      </c>
    </row>
    <row r="17" spans="2:11">
      <c r="B17" s="496" t="s">
        <v>811</v>
      </c>
      <c r="C17" s="385" t="s">
        <v>870</v>
      </c>
      <c r="D17" s="386">
        <v>8.1819700000000002E-3</v>
      </c>
      <c r="E17" s="386">
        <v>2.9737231400000002</v>
      </c>
      <c r="F17" s="386">
        <v>2.9737231400000002</v>
      </c>
      <c r="G17" s="386">
        <v>0.44733733000000103</v>
      </c>
      <c r="H17" s="386">
        <v>0</v>
      </c>
      <c r="I17" s="386">
        <v>3.6743434500000012</v>
      </c>
      <c r="J17" s="185">
        <v>1.1818915800000001</v>
      </c>
      <c r="K17" s="386">
        <v>1.1818915800000001</v>
      </c>
    </row>
    <row r="18" spans="2:11">
      <c r="B18" s="523">
        <v>100</v>
      </c>
      <c r="C18" s="512" t="s">
        <v>324</v>
      </c>
      <c r="D18" s="386">
        <v>3.351661322</v>
      </c>
      <c r="E18" s="386">
        <v>333.21471448199998</v>
      </c>
      <c r="F18" s="386">
        <v>333.03817768199997</v>
      </c>
      <c r="G18" s="386">
        <v>290.74488852800005</v>
      </c>
      <c r="H18" s="386">
        <v>0.14300932503327299</v>
      </c>
      <c r="I18" s="386">
        <v>144.35540116612</v>
      </c>
      <c r="J18" s="386">
        <v>137.10211441803682</v>
      </c>
      <c r="K18" s="386">
        <v>136.46588393570991</v>
      </c>
    </row>
    <row r="19" spans="2:11" ht="15.75">
      <c r="B19" s="37"/>
      <c r="C19" s="37"/>
      <c r="D19" s="37"/>
      <c r="E19" s="37"/>
      <c r="F19" s="37"/>
      <c r="G19" s="37"/>
      <c r="H19" s="37"/>
      <c r="I19" s="37"/>
      <c r="J19" s="37"/>
      <c r="K19" s="37"/>
    </row>
    <row r="20" spans="2:11" ht="15.75">
      <c r="B20" s="850"/>
      <c r="C20" s="850"/>
      <c r="D20" s="37"/>
      <c r="E20" s="37"/>
      <c r="F20" s="37"/>
      <c r="G20" s="37"/>
      <c r="H20" s="37"/>
      <c r="I20" s="37"/>
      <c r="J20" s="37"/>
      <c r="K20" s="37"/>
    </row>
    <row r="21" spans="2:11" ht="15.75">
      <c r="B21" s="37"/>
      <c r="C21" s="37"/>
      <c r="D21" s="37"/>
      <c r="E21" s="37"/>
      <c r="F21" s="37"/>
      <c r="G21" s="37"/>
      <c r="H21" s="37"/>
      <c r="I21" s="37"/>
      <c r="J21" s="37"/>
      <c r="K21" s="37"/>
    </row>
    <row r="22" spans="2:11" ht="15.75">
      <c r="B22" s="850"/>
      <c r="C22" s="850"/>
      <c r="D22" s="37"/>
      <c r="E22" s="37"/>
      <c r="F22" s="37"/>
      <c r="G22" s="37"/>
      <c r="H22" s="37"/>
      <c r="I22" s="37"/>
      <c r="J22" s="37"/>
      <c r="K22" s="37"/>
    </row>
    <row r="23" spans="2:11" ht="36" customHeight="1">
      <c r="B23" s="846"/>
      <c r="C23" s="846"/>
      <c r="D23" s="846"/>
      <c r="E23" s="846"/>
      <c r="F23" s="846"/>
      <c r="G23" s="846"/>
      <c r="H23" s="846"/>
      <c r="I23" s="846"/>
      <c r="J23" s="846"/>
      <c r="K23" s="846"/>
    </row>
    <row r="24" spans="2:11">
      <c r="B24" s="851"/>
      <c r="C24" s="851"/>
      <c r="D24" s="851"/>
      <c r="E24" s="851"/>
      <c r="F24" s="851"/>
      <c r="G24" s="851"/>
      <c r="H24" s="851"/>
      <c r="I24" s="851"/>
      <c r="J24" s="851"/>
      <c r="K24" s="851"/>
    </row>
    <row r="25" spans="2:11" ht="36" customHeight="1">
      <c r="B25" s="846"/>
      <c r="C25" s="846"/>
      <c r="D25" s="846"/>
      <c r="E25" s="846"/>
      <c r="F25" s="846"/>
      <c r="G25" s="846"/>
      <c r="H25" s="846"/>
      <c r="I25" s="846"/>
      <c r="J25" s="846"/>
      <c r="K25" s="846"/>
    </row>
    <row r="26" spans="2:11" ht="24" customHeight="1">
      <c r="B26" s="846"/>
      <c r="C26" s="846"/>
      <c r="D26" s="846"/>
      <c r="E26" s="846"/>
      <c r="F26" s="846"/>
      <c r="G26" s="846"/>
      <c r="H26" s="846"/>
      <c r="I26" s="846"/>
      <c r="J26" s="846"/>
      <c r="K26" s="846"/>
    </row>
    <row r="27" spans="2:11">
      <c r="B27" s="846"/>
      <c r="C27" s="846"/>
      <c r="D27" s="846"/>
      <c r="E27" s="846"/>
      <c r="F27" s="846"/>
      <c r="G27" s="846"/>
      <c r="H27" s="846"/>
      <c r="I27" s="846"/>
      <c r="J27" s="846"/>
      <c r="K27" s="846"/>
    </row>
    <row r="28" spans="2:11" ht="24" customHeight="1">
      <c r="B28" s="846"/>
      <c r="C28" s="846"/>
      <c r="D28" s="846"/>
      <c r="E28" s="846"/>
      <c r="F28" s="846"/>
      <c r="G28" s="846"/>
      <c r="H28" s="846"/>
      <c r="I28" s="846"/>
      <c r="J28" s="846"/>
      <c r="K28" s="846"/>
    </row>
    <row r="29" spans="2:11" ht="48" customHeight="1">
      <c r="B29" s="846"/>
      <c r="C29" s="846"/>
      <c r="D29" s="846"/>
      <c r="E29" s="846"/>
      <c r="F29" s="846"/>
      <c r="G29" s="846"/>
      <c r="H29" s="846"/>
      <c r="I29" s="846"/>
      <c r="J29" s="846"/>
      <c r="K29" s="846"/>
    </row>
    <row r="30" spans="2:11" ht="60" customHeight="1">
      <c r="B30" s="846"/>
      <c r="C30" s="846"/>
      <c r="D30" s="846"/>
      <c r="E30" s="846"/>
      <c r="F30" s="846"/>
      <c r="G30" s="846"/>
      <c r="H30" s="846"/>
      <c r="I30" s="846"/>
      <c r="J30" s="846"/>
      <c r="K30" s="846"/>
    </row>
    <row r="31" spans="2:11" ht="15.75">
      <c r="B31" s="37"/>
      <c r="C31" s="37"/>
      <c r="D31" s="37"/>
      <c r="E31" s="37"/>
      <c r="F31" s="37"/>
      <c r="G31" s="37"/>
      <c r="H31" s="37"/>
      <c r="I31" s="37"/>
      <c r="J31" s="37"/>
      <c r="K31" s="37"/>
    </row>
    <row r="32" spans="2:11" ht="15.75">
      <c r="B32" s="849"/>
      <c r="C32" s="849"/>
      <c r="D32" s="37"/>
      <c r="E32" s="37"/>
      <c r="F32" s="37"/>
      <c r="G32" s="37"/>
      <c r="H32" s="37"/>
      <c r="I32" s="37"/>
      <c r="J32" s="37"/>
      <c r="K32" s="37"/>
    </row>
    <row r="33" spans="2:11" ht="39.75" customHeight="1">
      <c r="B33" s="846"/>
      <c r="C33" s="846"/>
      <c r="D33" s="846"/>
      <c r="E33" s="846"/>
      <c r="F33" s="846"/>
      <c r="G33" s="846"/>
      <c r="H33" s="846"/>
      <c r="I33" s="846"/>
      <c r="J33" s="846"/>
      <c r="K33" s="846"/>
    </row>
    <row r="34" spans="2:11">
      <c r="B34" s="847"/>
      <c r="C34" s="847"/>
      <c r="D34" s="847"/>
      <c r="E34" s="847"/>
      <c r="F34" s="847"/>
      <c r="G34" s="847"/>
      <c r="H34" s="847"/>
      <c r="I34" s="847"/>
      <c r="J34" s="847"/>
      <c r="K34" s="847"/>
    </row>
    <row r="35" spans="2:11">
      <c r="B35" s="847"/>
      <c r="C35" s="847"/>
      <c r="D35" s="847"/>
      <c r="E35" s="847"/>
      <c r="F35" s="847"/>
      <c r="G35" s="847"/>
      <c r="H35" s="847"/>
      <c r="I35" s="847"/>
      <c r="J35" s="847"/>
      <c r="K35" s="847"/>
    </row>
    <row r="36" spans="2:11">
      <c r="B36" s="847"/>
      <c r="C36" s="847"/>
      <c r="D36" s="847"/>
      <c r="E36" s="847"/>
      <c r="F36" s="847"/>
      <c r="G36" s="847"/>
      <c r="H36" s="847"/>
      <c r="I36" s="847"/>
      <c r="J36" s="847"/>
      <c r="K36" s="847"/>
    </row>
    <row r="37" spans="2:11">
      <c r="B37" s="847"/>
      <c r="C37" s="847"/>
      <c r="D37" s="847"/>
      <c r="E37" s="847"/>
      <c r="F37" s="847"/>
      <c r="G37" s="847"/>
      <c r="H37" s="847"/>
      <c r="I37" s="847"/>
      <c r="J37" s="847"/>
      <c r="K37" s="847"/>
    </row>
    <row r="38" spans="2:11">
      <c r="B38" s="847"/>
      <c r="C38" s="847"/>
      <c r="D38" s="847"/>
      <c r="E38" s="847"/>
      <c r="F38" s="847"/>
      <c r="G38" s="847"/>
      <c r="H38" s="847"/>
      <c r="I38" s="847"/>
      <c r="J38" s="847"/>
      <c r="K38" s="847"/>
    </row>
    <row r="39" spans="2:11">
      <c r="B39" s="847"/>
      <c r="C39" s="847"/>
      <c r="D39" s="847"/>
      <c r="E39" s="847"/>
      <c r="F39" s="847"/>
      <c r="G39" s="847"/>
      <c r="H39" s="847"/>
      <c r="I39" s="847"/>
      <c r="J39" s="847"/>
      <c r="K39" s="847"/>
    </row>
    <row r="42" spans="2:11">
      <c r="F42" s="4"/>
    </row>
    <row r="43" spans="2:11" ht="24" customHeight="1"/>
    <row r="44" spans="2:11" ht="24" customHeight="1"/>
    <row r="53" ht="36" customHeight="1"/>
    <row r="63" ht="36" customHeight="1"/>
    <row r="64" ht="48" customHeight="1"/>
    <row r="65" spans="2:11" ht="15.75">
      <c r="B65" s="848"/>
      <c r="C65" s="848"/>
      <c r="D65" s="848"/>
      <c r="E65" s="848"/>
      <c r="F65" s="848"/>
      <c r="G65" s="848"/>
      <c r="H65" s="848"/>
      <c r="I65" s="848"/>
      <c r="J65" s="848"/>
      <c r="K65" s="37"/>
    </row>
  </sheetData>
  <mergeCells count="25">
    <mergeCell ref="B20:C20"/>
    <mergeCell ref="B27:K27"/>
    <mergeCell ref="B28:K28"/>
    <mergeCell ref="B29:K29"/>
    <mergeCell ref="B30:K30"/>
    <mergeCell ref="B32:C32"/>
    <mergeCell ref="B22:C22"/>
    <mergeCell ref="B23:K23"/>
    <mergeCell ref="B24:K24"/>
    <mergeCell ref="B25:K25"/>
    <mergeCell ref="B26:K26"/>
    <mergeCell ref="B33:K33"/>
    <mergeCell ref="B34:K39"/>
    <mergeCell ref="B65:C65"/>
    <mergeCell ref="D65:F65"/>
    <mergeCell ref="G65:J65"/>
    <mergeCell ref="B5:C7"/>
    <mergeCell ref="D5:G5"/>
    <mergeCell ref="H5:I5"/>
    <mergeCell ref="J5:K5"/>
    <mergeCell ref="D6:D7"/>
    <mergeCell ref="E6:G6"/>
    <mergeCell ref="H6:H7"/>
    <mergeCell ref="I6:I7"/>
    <mergeCell ref="K6:K7"/>
  </mergeCells>
  <hyperlinks>
    <hyperlink ref="E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pageSetUpPr fitToPage="1"/>
  </sheetPr>
  <dimension ref="B1:N43"/>
  <sheetViews>
    <sheetView showGridLines="0" zoomScale="90" zoomScaleNormal="90" workbookViewId="0">
      <selection activeCell="D7" sqref="D7"/>
    </sheetView>
  </sheetViews>
  <sheetFormatPr defaultColWidth="9.140625" defaultRowHeight="28.5" customHeight="1"/>
  <cols>
    <col min="1" max="1" width="7" customWidth="1"/>
    <col min="3" max="3" width="51.85546875" customWidth="1"/>
    <col min="4" max="4" width="27.5703125" customWidth="1"/>
  </cols>
  <sheetData>
    <row r="1" spans="2:14" ht="15"/>
    <row r="2" spans="2:14" ht="21">
      <c r="B2" s="94" t="s">
        <v>871</v>
      </c>
      <c r="C2" s="94"/>
      <c r="D2" s="253" t="s">
        <v>224</v>
      </c>
      <c r="E2" s="848"/>
      <c r="F2" s="848"/>
      <c r="G2" s="37"/>
    </row>
    <row r="3" spans="2:14" ht="15.75">
      <c r="B3" s="37"/>
      <c r="C3" s="37"/>
      <c r="D3" s="37"/>
      <c r="E3" s="848"/>
      <c r="F3" s="848"/>
      <c r="G3" s="37"/>
    </row>
    <row r="4" spans="2:14" ht="15.75">
      <c r="B4" s="37"/>
      <c r="C4" s="37"/>
      <c r="D4" s="37"/>
      <c r="E4" s="848"/>
      <c r="F4" s="848"/>
      <c r="G4" s="37"/>
    </row>
    <row r="5" spans="2:14" ht="28.5" customHeight="1">
      <c r="B5" s="743" t="str">
        <f>Dates!B2</f>
        <v>At 30 June 2024 (DKK mio.)</v>
      </c>
      <c r="C5" s="852"/>
      <c r="D5" s="383" t="s">
        <v>872</v>
      </c>
      <c r="E5" s="848"/>
      <c r="F5" s="848"/>
      <c r="G5" s="37"/>
    </row>
    <row r="6" spans="2:14" ht="27.75" customHeight="1">
      <c r="B6" s="524" t="s">
        <v>795</v>
      </c>
      <c r="C6" s="525" t="s">
        <v>873</v>
      </c>
      <c r="D6" s="479">
        <v>0</v>
      </c>
      <c r="E6" s="848"/>
      <c r="F6" s="848"/>
      <c r="G6" s="37"/>
    </row>
    <row r="7" spans="2:14" ht="25.5">
      <c r="B7" s="524" t="s">
        <v>797</v>
      </c>
      <c r="C7" s="525" t="s">
        <v>874</v>
      </c>
      <c r="D7" s="526">
        <v>330.24099134200003</v>
      </c>
      <c r="E7" s="848"/>
      <c r="F7" s="848"/>
      <c r="G7" s="37"/>
    </row>
    <row r="8" spans="2:14" ht="28.5" customHeight="1">
      <c r="B8" s="37"/>
      <c r="C8" s="37"/>
      <c r="D8" s="37"/>
      <c r="E8" s="848"/>
      <c r="F8" s="848"/>
      <c r="G8" s="37"/>
    </row>
    <row r="9" spans="2:14" ht="28.5" customHeight="1">
      <c r="B9" s="849"/>
      <c r="C9" s="849"/>
      <c r="D9" s="37"/>
      <c r="E9" s="848"/>
      <c r="F9" s="848"/>
      <c r="G9" s="37"/>
    </row>
    <row r="10" spans="2:14" ht="28.5" customHeight="1">
      <c r="B10" s="37"/>
      <c r="C10" s="37"/>
      <c r="D10" s="37"/>
      <c r="E10" s="848"/>
      <c r="F10" s="848"/>
      <c r="G10" s="37"/>
    </row>
    <row r="11" spans="2:14" ht="28.5" customHeight="1">
      <c r="B11" s="87"/>
      <c r="C11" s="37"/>
      <c r="D11" s="37"/>
      <c r="E11" s="848"/>
      <c r="F11" s="848"/>
      <c r="G11" s="37"/>
      <c r="N11" s="238"/>
    </row>
    <row r="12" spans="2:14" ht="28.5" customHeight="1">
      <c r="B12" s="853"/>
      <c r="C12" s="853"/>
      <c r="D12" s="853"/>
      <c r="E12" s="853"/>
      <c r="F12" s="853"/>
      <c r="G12" s="33"/>
    </row>
    <row r="13" spans="2:14" ht="28.5" customHeight="1">
      <c r="B13" s="853"/>
      <c r="C13" s="853"/>
      <c r="D13" s="853"/>
      <c r="E13" s="853"/>
      <c r="F13" s="853"/>
      <c r="G13" s="33"/>
    </row>
    <row r="14" spans="2:14" ht="28.5" customHeight="1">
      <c r="B14" s="37"/>
      <c r="C14" s="37"/>
      <c r="D14" s="37"/>
      <c r="E14" s="848"/>
      <c r="F14" s="848"/>
      <c r="G14" s="37"/>
    </row>
    <row r="15" spans="2:14" ht="28.5" customHeight="1">
      <c r="B15" s="87"/>
      <c r="C15" s="37"/>
      <c r="D15" s="37"/>
      <c r="E15" s="848"/>
      <c r="F15" s="848"/>
      <c r="G15" s="37"/>
    </row>
    <row r="16" spans="2:14" ht="28.5" customHeight="1">
      <c r="B16" s="847"/>
      <c r="C16" s="847"/>
      <c r="D16" s="847"/>
      <c r="E16" s="847"/>
      <c r="F16" s="847"/>
      <c r="G16" s="34"/>
    </row>
    <row r="17" spans="2:7" ht="48" customHeight="1">
      <c r="B17" s="846"/>
      <c r="C17" s="846"/>
      <c r="D17" s="846"/>
      <c r="E17" s="846"/>
      <c r="F17" s="846"/>
      <c r="G17" s="34"/>
    </row>
    <row r="18" spans="2:7" ht="63.75" customHeight="1">
      <c r="B18" s="846"/>
      <c r="C18" s="846"/>
      <c r="D18" s="846"/>
      <c r="E18" s="846"/>
      <c r="F18" s="846"/>
      <c r="G18" s="34"/>
    </row>
    <row r="43" spans="6:6" ht="28.5" customHeight="1">
      <c r="F43" s="4"/>
    </row>
  </sheetData>
  <mergeCells count="19">
    <mergeCell ref="B18:F18"/>
    <mergeCell ref="B12:F12"/>
    <mergeCell ref="B13:F13"/>
    <mergeCell ref="E14:F14"/>
    <mergeCell ref="E10:F10"/>
    <mergeCell ref="E11:F11"/>
    <mergeCell ref="E15:F15"/>
    <mergeCell ref="B16:F16"/>
    <mergeCell ref="B17:F17"/>
    <mergeCell ref="B5:C5"/>
    <mergeCell ref="E7:F7"/>
    <mergeCell ref="E8:F8"/>
    <mergeCell ref="B9:C9"/>
    <mergeCell ref="E9:F9"/>
    <mergeCell ref="E4:F4"/>
    <mergeCell ref="E2:F2"/>
    <mergeCell ref="E3:F3"/>
    <mergeCell ref="E5:F5"/>
    <mergeCell ref="E6:F6"/>
  </mergeCells>
  <hyperlinks>
    <hyperlink ref="D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pageSetUpPr fitToPage="1"/>
  </sheetPr>
  <dimension ref="B2:N43"/>
  <sheetViews>
    <sheetView zoomScale="90" zoomScaleNormal="90" workbookViewId="0">
      <selection activeCell="G2" sqref="G2"/>
    </sheetView>
  </sheetViews>
  <sheetFormatPr defaultColWidth="9.140625" defaultRowHeight="15"/>
  <cols>
    <col min="1" max="1" width="7.140625" style="23" customWidth="1"/>
    <col min="2" max="2" width="9.140625" style="23"/>
    <col min="3" max="3" width="63.85546875" style="23" bestFit="1" customWidth="1"/>
    <col min="4" max="4" width="15.5703125" style="23" customWidth="1"/>
    <col min="5" max="5" width="16.85546875" style="23" customWidth="1"/>
    <col min="6" max="9" width="21.140625" style="23" customWidth="1"/>
    <col min="10" max="16384" width="9.140625" style="23"/>
  </cols>
  <sheetData>
    <row r="2" spans="2:14" ht="21">
      <c r="B2" s="94" t="s">
        <v>875</v>
      </c>
      <c r="C2" s="94"/>
      <c r="D2" s="94"/>
      <c r="E2" s="94"/>
      <c r="F2" s="94"/>
      <c r="G2" s="253" t="s">
        <v>224</v>
      </c>
      <c r="H2" s="94"/>
      <c r="I2" s="94"/>
      <c r="J2" s="94"/>
      <c r="K2" s="94"/>
    </row>
    <row r="4" spans="2:14" ht="15" customHeight="1">
      <c r="B4" s="132"/>
      <c r="C4" s="132"/>
      <c r="D4" s="132"/>
      <c r="E4" s="132"/>
      <c r="F4" s="132"/>
      <c r="G4" s="132"/>
      <c r="H4" s="132"/>
      <c r="I4" s="132"/>
    </row>
    <row r="5" spans="2:14" ht="26.25" customHeight="1">
      <c r="B5" s="772" t="str">
        <f>Dates!B2</f>
        <v>At 30 June 2024 (DKK mio.)</v>
      </c>
      <c r="C5" s="773"/>
      <c r="D5" s="854" t="s">
        <v>876</v>
      </c>
      <c r="E5" s="855"/>
      <c r="F5" s="855"/>
      <c r="G5" s="855"/>
      <c r="H5" s="855" t="s">
        <v>877</v>
      </c>
      <c r="I5" s="855" t="s">
        <v>878</v>
      </c>
    </row>
    <row r="6" spans="2:14" ht="36.75" customHeight="1">
      <c r="B6" s="843"/>
      <c r="C6" s="844"/>
      <c r="D6" s="856"/>
      <c r="E6" s="858" t="s">
        <v>879</v>
      </c>
      <c r="F6" s="859"/>
      <c r="G6" s="855" t="s">
        <v>880</v>
      </c>
      <c r="H6" s="855"/>
      <c r="I6" s="855"/>
    </row>
    <row r="7" spans="2:14" ht="36.75" customHeight="1">
      <c r="B7" s="774"/>
      <c r="C7" s="775"/>
      <c r="D7" s="857"/>
      <c r="E7" s="187"/>
      <c r="F7" s="188" t="s">
        <v>862</v>
      </c>
      <c r="G7" s="855"/>
      <c r="H7" s="855"/>
      <c r="I7" s="855"/>
    </row>
    <row r="8" spans="2:14" ht="18" customHeight="1">
      <c r="B8" s="133" t="s">
        <v>795</v>
      </c>
      <c r="C8" s="134" t="s">
        <v>881</v>
      </c>
      <c r="D8" s="135">
        <v>3156.7613039550001</v>
      </c>
      <c r="E8" s="135">
        <v>751.78368340499992</v>
      </c>
      <c r="F8" s="135">
        <v>457.29946025499999</v>
      </c>
      <c r="G8" s="135">
        <v>457.29946025499999</v>
      </c>
      <c r="H8" s="135">
        <v>144.78007373161998</v>
      </c>
      <c r="I8" s="479">
        <v>0</v>
      </c>
    </row>
    <row r="9" spans="2:14" ht="18" customHeight="1">
      <c r="B9" s="137" t="s">
        <v>797</v>
      </c>
      <c r="C9" s="138" t="s">
        <v>882</v>
      </c>
      <c r="D9" s="139">
        <v>9.6597651799999991</v>
      </c>
      <c r="E9" s="479">
        <v>9.3888579999999999E-2</v>
      </c>
      <c r="F9" s="139">
        <v>9.3888579999999999E-2</v>
      </c>
      <c r="G9" s="139">
        <v>9.3888579999999999E-2</v>
      </c>
      <c r="H9" s="136">
        <v>1.8970836522183999E-2</v>
      </c>
      <c r="I9" s="479">
        <v>0</v>
      </c>
    </row>
    <row r="10" spans="2:14" ht="18" customHeight="1">
      <c r="B10" s="137" t="s">
        <v>799</v>
      </c>
      <c r="C10" s="140" t="s">
        <v>883</v>
      </c>
      <c r="D10" s="139">
        <v>1110.46405095</v>
      </c>
      <c r="E10" s="139">
        <v>122.71598342599999</v>
      </c>
      <c r="F10" s="139">
        <v>121.02637641599999</v>
      </c>
      <c r="G10" s="139">
        <v>121.02637641599999</v>
      </c>
      <c r="H10" s="139">
        <v>42.248866050464507</v>
      </c>
      <c r="I10" s="479">
        <v>0</v>
      </c>
    </row>
    <row r="11" spans="2:14" ht="18" customHeight="1">
      <c r="B11" s="137" t="s">
        <v>801</v>
      </c>
      <c r="C11" s="140" t="s">
        <v>884</v>
      </c>
      <c r="D11" s="139">
        <v>1131.981806493</v>
      </c>
      <c r="E11" s="139">
        <v>18.41052453</v>
      </c>
      <c r="F11" s="139">
        <v>17.842478489999998</v>
      </c>
      <c r="G11" s="139">
        <v>17.842478489999998</v>
      </c>
      <c r="H11" s="139">
        <v>23.988887341638002</v>
      </c>
      <c r="I11" s="479">
        <v>0</v>
      </c>
      <c r="N11" s="236"/>
    </row>
    <row r="12" spans="2:14" ht="18" customHeight="1">
      <c r="B12" s="137" t="s">
        <v>803</v>
      </c>
      <c r="C12" s="140" t="s">
        <v>885</v>
      </c>
      <c r="D12" s="135">
        <v>8.2333582190000012</v>
      </c>
      <c r="E12" s="136">
        <v>0.12</v>
      </c>
      <c r="F12" s="136">
        <v>0.12</v>
      </c>
      <c r="G12" s="136">
        <v>0.12</v>
      </c>
      <c r="H12" s="136">
        <v>0.110697710402881</v>
      </c>
      <c r="I12" s="479">
        <v>0</v>
      </c>
    </row>
    <row r="13" spans="2:14" ht="18" customHeight="1">
      <c r="B13" s="137" t="s">
        <v>805</v>
      </c>
      <c r="C13" s="140" t="s">
        <v>886</v>
      </c>
      <c r="D13" s="135">
        <v>1892.5567257130012</v>
      </c>
      <c r="E13" s="135">
        <v>63.631740637</v>
      </c>
      <c r="F13" s="135">
        <v>57.373056027000004</v>
      </c>
      <c r="G13" s="135">
        <v>57.373056027000004</v>
      </c>
      <c r="H13" s="139">
        <v>48.601209922849002</v>
      </c>
      <c r="I13" s="479">
        <v>0</v>
      </c>
    </row>
    <row r="14" spans="2:14" ht="18" customHeight="1">
      <c r="B14" s="137" t="s">
        <v>807</v>
      </c>
      <c r="C14" s="140" t="s">
        <v>887</v>
      </c>
      <c r="D14" s="135">
        <v>4093.6743064019997</v>
      </c>
      <c r="E14" s="135">
        <v>325.12566357399999</v>
      </c>
      <c r="F14" s="135">
        <v>293.96848455899999</v>
      </c>
      <c r="G14" s="135">
        <v>293.96848455899999</v>
      </c>
      <c r="H14" s="135">
        <v>83.245621548240393</v>
      </c>
      <c r="I14" s="479">
        <v>0</v>
      </c>
    </row>
    <row r="15" spans="2:14" ht="18" customHeight="1">
      <c r="B15" s="137" t="s">
        <v>809</v>
      </c>
      <c r="C15" s="140" t="s">
        <v>888</v>
      </c>
      <c r="D15" s="139">
        <v>517.68686433400001</v>
      </c>
      <c r="E15" s="139">
        <v>35.336671082000002</v>
      </c>
      <c r="F15" s="139">
        <v>34.788326292000001</v>
      </c>
      <c r="G15" s="139">
        <v>34.788326292000001</v>
      </c>
      <c r="H15" s="139">
        <v>10.074379040727898</v>
      </c>
      <c r="I15" s="479">
        <v>0</v>
      </c>
    </row>
    <row r="16" spans="2:14" ht="18" customHeight="1">
      <c r="B16" s="137" t="s">
        <v>811</v>
      </c>
      <c r="C16" s="138" t="s">
        <v>889</v>
      </c>
      <c r="D16" s="135">
        <v>261.76704500799997</v>
      </c>
      <c r="E16" s="135">
        <v>91.994178687999991</v>
      </c>
      <c r="F16" s="135">
        <v>69.714157270000001</v>
      </c>
      <c r="G16" s="135">
        <v>69.714157270000001</v>
      </c>
      <c r="H16" s="135">
        <v>24.211839236918003</v>
      </c>
      <c r="I16" s="479">
        <v>0</v>
      </c>
    </row>
    <row r="17" spans="2:9" ht="18" customHeight="1">
      <c r="B17" s="141" t="s">
        <v>813</v>
      </c>
      <c r="C17" s="138" t="s">
        <v>890</v>
      </c>
      <c r="D17" s="135">
        <v>131.36833415700011</v>
      </c>
      <c r="E17" s="135">
        <v>14.707493841999998</v>
      </c>
      <c r="F17" s="135">
        <v>14.702466451999998</v>
      </c>
      <c r="G17" s="135">
        <v>14.702466451999998</v>
      </c>
      <c r="H17" s="135">
        <v>7.1252508043801992</v>
      </c>
      <c r="I17" s="479">
        <v>0</v>
      </c>
    </row>
    <row r="18" spans="2:9" ht="18" customHeight="1">
      <c r="B18" s="141" t="s">
        <v>814</v>
      </c>
      <c r="C18" s="138" t="s">
        <v>891</v>
      </c>
      <c r="D18" s="136">
        <v>3885.0609332229997</v>
      </c>
      <c r="E18" s="136">
        <v>149.88878693200002</v>
      </c>
      <c r="F18" s="136">
        <v>134.40088224200002</v>
      </c>
      <c r="G18" s="136">
        <v>134.40088224200002</v>
      </c>
      <c r="H18" s="136">
        <v>46.83338521316</v>
      </c>
      <c r="I18" s="479">
        <v>0</v>
      </c>
    </row>
    <row r="19" spans="2:9" ht="18" customHeight="1">
      <c r="B19" s="137" t="s">
        <v>815</v>
      </c>
      <c r="C19" s="140" t="s">
        <v>892</v>
      </c>
      <c r="D19" s="479">
        <v>0</v>
      </c>
      <c r="E19" s="479">
        <v>0</v>
      </c>
      <c r="F19" s="479">
        <v>0</v>
      </c>
      <c r="G19" s="135">
        <v>0</v>
      </c>
      <c r="H19" s="139">
        <v>0</v>
      </c>
      <c r="I19" s="479">
        <v>0</v>
      </c>
    </row>
    <row r="20" spans="2:9" ht="18" customHeight="1">
      <c r="B20" s="137" t="s">
        <v>816</v>
      </c>
      <c r="C20" s="140" t="s">
        <v>893</v>
      </c>
      <c r="D20" s="135">
        <v>449.19355727600015</v>
      </c>
      <c r="E20" s="135">
        <v>23.523199568000003</v>
      </c>
      <c r="F20" s="135">
        <v>17.202771477999999</v>
      </c>
      <c r="G20" s="135">
        <v>17.202771477999999</v>
      </c>
      <c r="H20" s="139">
        <v>13.157839331323499</v>
      </c>
      <c r="I20" s="479">
        <v>0</v>
      </c>
    </row>
    <row r="21" spans="2:9" ht="18" customHeight="1">
      <c r="B21" s="137" t="s">
        <v>817</v>
      </c>
      <c r="C21" s="140" t="s">
        <v>894</v>
      </c>
      <c r="D21" s="135">
        <v>2366.5438526870012</v>
      </c>
      <c r="E21" s="135">
        <v>37.895336720000003</v>
      </c>
      <c r="F21" s="135">
        <v>37.513397779999998</v>
      </c>
      <c r="G21" s="135">
        <v>37.513397779999998</v>
      </c>
      <c r="H21" s="139">
        <v>10.4136646137587</v>
      </c>
      <c r="I21" s="479">
        <v>0</v>
      </c>
    </row>
    <row r="22" spans="2:9" ht="18" customHeight="1">
      <c r="B22" s="137" t="s">
        <v>818</v>
      </c>
      <c r="C22" s="140" t="s">
        <v>895</v>
      </c>
      <c r="D22" s="136">
        <v>0.28125348</v>
      </c>
      <c r="E22" s="136">
        <v>0</v>
      </c>
      <c r="F22" s="136">
        <v>0</v>
      </c>
      <c r="G22" s="136">
        <v>0</v>
      </c>
      <c r="H22" s="136">
        <v>2.0409093600000001E-2</v>
      </c>
      <c r="I22" s="479">
        <v>0</v>
      </c>
    </row>
    <row r="23" spans="2:9" ht="18" customHeight="1">
      <c r="B23" s="137" t="s">
        <v>819</v>
      </c>
      <c r="C23" s="140" t="s">
        <v>896</v>
      </c>
      <c r="D23" s="135">
        <v>81.557466101000003</v>
      </c>
      <c r="E23" s="135">
        <v>4.9121335799999999</v>
      </c>
      <c r="F23" s="135">
        <v>0.62943502000000007</v>
      </c>
      <c r="G23" s="135">
        <v>0.62943502000000007</v>
      </c>
      <c r="H23" s="139">
        <v>0.58542018983238997</v>
      </c>
      <c r="I23" s="479">
        <v>0</v>
      </c>
    </row>
    <row r="24" spans="2:9" ht="18" customHeight="1">
      <c r="B24" s="137" t="s">
        <v>820</v>
      </c>
      <c r="C24" s="140" t="s">
        <v>897</v>
      </c>
      <c r="D24" s="135">
        <v>730.70649016199991</v>
      </c>
      <c r="E24" s="135">
        <v>27.314118778000001</v>
      </c>
      <c r="F24" s="135">
        <v>24.780991938</v>
      </c>
      <c r="G24" s="135">
        <v>24.780991938</v>
      </c>
      <c r="H24" s="139">
        <v>18.761802542911997</v>
      </c>
      <c r="I24" s="479">
        <v>0</v>
      </c>
    </row>
    <row r="25" spans="2:9" ht="18" customHeight="1">
      <c r="B25" s="137" t="s">
        <v>821</v>
      </c>
      <c r="C25" s="140" t="s">
        <v>898</v>
      </c>
      <c r="D25" s="135">
        <v>177.66317148799999</v>
      </c>
      <c r="E25" s="135">
        <v>22.46134189</v>
      </c>
      <c r="F25" s="135">
        <v>22.438736710000001</v>
      </c>
      <c r="G25" s="135">
        <v>22.438736710000001</v>
      </c>
      <c r="H25" s="139">
        <v>14.909414559041901</v>
      </c>
      <c r="I25" s="479">
        <v>0</v>
      </c>
    </row>
    <row r="26" spans="2:9" ht="18" customHeight="1">
      <c r="B26" s="137" t="s">
        <v>822</v>
      </c>
      <c r="C26" s="140" t="s">
        <v>899</v>
      </c>
      <c r="D26" s="135">
        <v>609.94511605599985</v>
      </c>
      <c r="E26" s="135">
        <v>10.420182476000001</v>
      </c>
      <c r="F26" s="135">
        <v>9.4338060460000008</v>
      </c>
      <c r="G26" s="135">
        <v>9.4338060460000008</v>
      </c>
      <c r="H26" s="139">
        <v>7.827410124494401</v>
      </c>
      <c r="I26" s="479">
        <v>0</v>
      </c>
    </row>
    <row r="27" spans="2:9" ht="18" customHeight="1">
      <c r="B27" s="186" t="s">
        <v>823</v>
      </c>
      <c r="C27" s="189" t="s">
        <v>324</v>
      </c>
      <c r="D27" s="482">
        <v>20615.105400884</v>
      </c>
      <c r="E27" s="482">
        <v>1700.3349277080001</v>
      </c>
      <c r="F27" s="482">
        <v>1313.3287155549999</v>
      </c>
      <c r="G27" s="482">
        <v>1313.3287155549999</v>
      </c>
      <c r="H27" s="482">
        <v>496.91514189188592</v>
      </c>
      <c r="I27" s="482">
        <v>0</v>
      </c>
    </row>
    <row r="43" spans="6:6">
      <c r="F43" s="228"/>
    </row>
  </sheetData>
  <mergeCells count="7">
    <mergeCell ref="B5:C7"/>
    <mergeCell ref="D5:G5"/>
    <mergeCell ref="H5:H7"/>
    <mergeCell ref="I5:I7"/>
    <mergeCell ref="D6:D7"/>
    <mergeCell ref="E6:F6"/>
    <mergeCell ref="G6:G7"/>
  </mergeCells>
  <hyperlinks>
    <hyperlink ref="G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pageSetUpPr fitToPage="1"/>
  </sheetPr>
  <dimension ref="B1:N43"/>
  <sheetViews>
    <sheetView zoomScale="90" zoomScaleNormal="90" workbookViewId="0">
      <selection activeCell="F2" sqref="F2"/>
    </sheetView>
  </sheetViews>
  <sheetFormatPr defaultColWidth="9.140625" defaultRowHeight="15"/>
  <cols>
    <col min="1" max="1" width="5.5703125" style="23" customWidth="1"/>
    <col min="2" max="2" width="9.140625" style="23"/>
    <col min="3" max="3" width="40.5703125" style="23" customWidth="1"/>
    <col min="4" max="14" width="15.5703125" style="23" customWidth="1"/>
    <col min="15" max="16384" width="9.140625" style="23"/>
  </cols>
  <sheetData>
    <row r="1" spans="2:14" ht="22.5" customHeight="1"/>
    <row r="2" spans="2:14" ht="21">
      <c r="B2" s="94" t="s">
        <v>900</v>
      </c>
      <c r="F2" s="253" t="s">
        <v>224</v>
      </c>
    </row>
    <row r="5" spans="2:14">
      <c r="B5" s="772" t="str">
        <f>Dates!B2</f>
        <v>At 30 June 2024 (DKK mio.)</v>
      </c>
      <c r="C5" s="773"/>
      <c r="D5" s="190" t="s">
        <v>901</v>
      </c>
      <c r="E5" s="191"/>
      <c r="F5" s="192"/>
      <c r="G5" s="192"/>
      <c r="H5" s="192"/>
      <c r="I5" s="192"/>
      <c r="J5" s="192"/>
      <c r="K5" s="192"/>
      <c r="L5" s="192"/>
      <c r="M5" s="192"/>
      <c r="N5" s="193"/>
    </row>
    <row r="6" spans="2:14">
      <c r="B6" s="843"/>
      <c r="C6" s="844"/>
      <c r="D6" s="860"/>
      <c r="E6" s="862" t="s">
        <v>784</v>
      </c>
      <c r="F6" s="863"/>
      <c r="G6" s="864" t="s">
        <v>785</v>
      </c>
      <c r="H6" s="865"/>
      <c r="I6" s="865"/>
      <c r="J6" s="865"/>
      <c r="K6" s="865"/>
      <c r="L6" s="865"/>
      <c r="M6" s="865"/>
      <c r="N6" s="865"/>
    </row>
    <row r="7" spans="2:14" ht="60">
      <c r="B7" s="774"/>
      <c r="C7" s="775"/>
      <c r="D7" s="861"/>
      <c r="E7" s="194"/>
      <c r="F7" s="195" t="s">
        <v>902</v>
      </c>
      <c r="G7" s="196"/>
      <c r="H7" s="195" t="s">
        <v>903</v>
      </c>
      <c r="I7" s="195" t="s">
        <v>904</v>
      </c>
      <c r="J7" s="195" t="s">
        <v>905</v>
      </c>
      <c r="K7" s="195" t="s">
        <v>906</v>
      </c>
      <c r="L7" s="195" t="s">
        <v>907</v>
      </c>
      <c r="M7" s="195" t="s">
        <v>908</v>
      </c>
      <c r="N7" s="195" t="s">
        <v>909</v>
      </c>
    </row>
    <row r="8" spans="2:14">
      <c r="B8" s="142" t="s">
        <v>795</v>
      </c>
      <c r="C8" s="143" t="s">
        <v>843</v>
      </c>
      <c r="D8" s="338">
        <v>51276.134144734664</v>
      </c>
      <c r="E8" s="338">
        <v>48407.155984971963</v>
      </c>
      <c r="F8" s="338">
        <v>25.733490850000003</v>
      </c>
      <c r="G8" s="338">
        <v>2868.9781597627189</v>
      </c>
      <c r="H8" s="338">
        <v>2832.7745850427191</v>
      </c>
      <c r="I8" s="338">
        <v>36.203574719999999</v>
      </c>
      <c r="J8" s="338">
        <v>24.44559229</v>
      </c>
      <c r="K8" s="338">
        <v>9.2311515899999996</v>
      </c>
      <c r="L8" s="338">
        <v>2.5268308399999997</v>
      </c>
      <c r="M8" s="338">
        <v>0</v>
      </c>
      <c r="N8" s="338">
        <v>0</v>
      </c>
    </row>
    <row r="9" spans="2:14">
      <c r="B9" s="128" t="s">
        <v>797</v>
      </c>
      <c r="C9" s="129" t="s">
        <v>910</v>
      </c>
      <c r="D9" s="338">
        <v>40703.85561082718</v>
      </c>
      <c r="E9" s="338">
        <v>38684.367250426796</v>
      </c>
      <c r="F9" s="338">
        <v>17.540010508768223</v>
      </c>
      <c r="G9" s="338">
        <v>2015.3676122915488</v>
      </c>
      <c r="H9" s="338">
        <v>1991.4636945089048</v>
      </c>
      <c r="I9" s="338">
        <v>24.957667258915421</v>
      </c>
      <c r="J9" s="338">
        <v>15.863500957767643</v>
      </c>
      <c r="K9" s="338">
        <v>7.4214075409959941</v>
      </c>
      <c r="L9" s="338">
        <v>1.4552200415527907</v>
      </c>
      <c r="M9" s="338">
        <v>0</v>
      </c>
      <c r="N9" s="338">
        <v>0</v>
      </c>
    </row>
    <row r="10" spans="2:14" ht="30">
      <c r="B10" s="128" t="s">
        <v>799</v>
      </c>
      <c r="C10" s="129" t="s">
        <v>911</v>
      </c>
      <c r="D10" s="338">
        <v>26480.494980638297</v>
      </c>
      <c r="E10" s="338">
        <v>24941.58969155938</v>
      </c>
      <c r="F10" s="338">
        <v>7.1577235199999993</v>
      </c>
      <c r="G10" s="338">
        <v>1538.9052890789501</v>
      </c>
      <c r="H10" s="338">
        <v>1524.7898043889488</v>
      </c>
      <c r="I10" s="338">
        <v>14.115484689999999</v>
      </c>
      <c r="J10" s="338">
        <v>9.9108065199999995</v>
      </c>
      <c r="K10" s="338">
        <v>3.8963634500000004</v>
      </c>
      <c r="L10" s="338">
        <v>0.30831471999999999</v>
      </c>
      <c r="M10" s="338">
        <v>0</v>
      </c>
      <c r="N10" s="338">
        <v>0</v>
      </c>
    </row>
    <row r="11" spans="2:14">
      <c r="B11" s="866">
        <v>40</v>
      </c>
      <c r="C11" s="145" t="s">
        <v>912</v>
      </c>
      <c r="D11" s="867">
        <v>6091.0996147936003</v>
      </c>
      <c r="E11" s="867">
        <v>5846.9623681277508</v>
      </c>
      <c r="F11" s="870"/>
      <c r="G11" s="867">
        <v>244.13724666586469</v>
      </c>
      <c r="H11" s="873">
        <v>239.8501666058647</v>
      </c>
      <c r="I11" s="870"/>
      <c r="J11" s="870"/>
      <c r="K11" s="870"/>
      <c r="L11" s="870"/>
      <c r="M11" s="870"/>
      <c r="N11" s="874"/>
    </row>
    <row r="12" spans="2:14">
      <c r="B12" s="866"/>
      <c r="C12" s="146" t="s">
        <v>913</v>
      </c>
      <c r="D12" s="868"/>
      <c r="E12" s="868"/>
      <c r="F12" s="871"/>
      <c r="G12" s="868"/>
      <c r="H12" s="873"/>
      <c r="I12" s="871"/>
      <c r="J12" s="871"/>
      <c r="K12" s="871"/>
      <c r="L12" s="871"/>
      <c r="M12" s="871"/>
      <c r="N12" s="871"/>
    </row>
    <row r="13" spans="2:14">
      <c r="B13" s="866"/>
      <c r="C13" s="147" t="s">
        <v>914</v>
      </c>
      <c r="D13" s="869"/>
      <c r="E13" s="869"/>
      <c r="F13" s="872"/>
      <c r="G13" s="869"/>
      <c r="H13" s="873"/>
      <c r="I13" s="872"/>
      <c r="J13" s="872"/>
      <c r="K13" s="872"/>
      <c r="L13" s="872"/>
      <c r="M13" s="872"/>
      <c r="N13" s="872"/>
    </row>
    <row r="14" spans="2:14">
      <c r="B14" s="866">
        <v>50</v>
      </c>
      <c r="C14" s="148" t="s">
        <v>915</v>
      </c>
      <c r="D14" s="875">
        <v>7273.5224977420694</v>
      </c>
      <c r="E14" s="875">
        <v>6961.5987253267203</v>
      </c>
      <c r="F14" s="870"/>
      <c r="G14" s="873">
        <v>311.92377241533103</v>
      </c>
      <c r="H14" s="873">
        <v>309.98959524533097</v>
      </c>
      <c r="I14" s="870"/>
      <c r="J14" s="870"/>
      <c r="K14" s="870"/>
      <c r="L14" s="870"/>
      <c r="M14" s="870"/>
      <c r="N14" s="870"/>
    </row>
    <row r="15" spans="2:14">
      <c r="B15" s="866"/>
      <c r="C15" s="146" t="s">
        <v>916</v>
      </c>
      <c r="D15" s="868"/>
      <c r="E15" s="868"/>
      <c r="F15" s="871"/>
      <c r="G15" s="873"/>
      <c r="H15" s="873"/>
      <c r="I15" s="871"/>
      <c r="J15" s="871"/>
      <c r="K15" s="871"/>
      <c r="L15" s="871"/>
      <c r="M15" s="871"/>
      <c r="N15" s="871"/>
    </row>
    <row r="16" spans="2:14">
      <c r="B16" s="866"/>
      <c r="C16" s="147" t="s">
        <v>917</v>
      </c>
      <c r="D16" s="869"/>
      <c r="E16" s="869"/>
      <c r="F16" s="872"/>
      <c r="G16" s="873"/>
      <c r="H16" s="873"/>
      <c r="I16" s="872"/>
      <c r="J16" s="872"/>
      <c r="K16" s="872"/>
      <c r="L16" s="872"/>
      <c r="M16" s="872"/>
      <c r="N16" s="872"/>
    </row>
    <row r="17" spans="2:14" ht="13.5" customHeight="1">
      <c r="B17" s="876">
        <v>60</v>
      </c>
      <c r="C17" s="145" t="s">
        <v>918</v>
      </c>
      <c r="D17" s="875">
        <v>6532.5325585045794</v>
      </c>
      <c r="E17" s="875">
        <v>5831.5340239124707</v>
      </c>
      <c r="F17" s="870"/>
      <c r="G17" s="875">
        <v>700.99853459210806</v>
      </c>
      <c r="H17" s="873">
        <v>700.93986917210793</v>
      </c>
      <c r="I17" s="870"/>
      <c r="J17" s="870"/>
      <c r="K17" s="870"/>
      <c r="L17" s="870"/>
      <c r="M17" s="870"/>
      <c r="N17" s="870"/>
    </row>
    <row r="18" spans="2:14">
      <c r="B18" s="876"/>
      <c r="C18" s="147" t="s">
        <v>919</v>
      </c>
      <c r="D18" s="869"/>
      <c r="E18" s="877"/>
      <c r="F18" s="872"/>
      <c r="G18" s="877"/>
      <c r="H18" s="873"/>
      <c r="I18" s="871"/>
      <c r="J18" s="871"/>
      <c r="K18" s="871"/>
      <c r="L18" s="871"/>
      <c r="M18" s="871"/>
      <c r="N18" s="871"/>
    </row>
    <row r="19" spans="2:14" ht="30">
      <c r="B19" s="128" t="s">
        <v>807</v>
      </c>
      <c r="C19" s="129" t="s">
        <v>920</v>
      </c>
      <c r="D19" s="144">
        <v>939.77023142942301</v>
      </c>
      <c r="E19" s="479">
        <v>255.19786690306398</v>
      </c>
      <c r="F19" s="479">
        <v>0.2151589179</v>
      </c>
      <c r="G19" s="338">
        <v>684.57236452637096</v>
      </c>
      <c r="H19" s="338">
        <v>676.72704413917063</v>
      </c>
      <c r="I19" s="338">
        <v>7.8453203872000001</v>
      </c>
      <c r="J19" s="338">
        <v>4.6553429277999996</v>
      </c>
      <c r="K19" s="338">
        <v>2.3052624495000003</v>
      </c>
      <c r="L19" s="338">
        <v>0.88471500989999996</v>
      </c>
      <c r="M19" s="479">
        <v>0</v>
      </c>
      <c r="N19" s="479">
        <v>0</v>
      </c>
    </row>
    <row r="20" spans="2:14">
      <c r="B20" s="128" t="s">
        <v>809</v>
      </c>
      <c r="C20" s="129" t="s">
        <v>921</v>
      </c>
      <c r="D20" s="131"/>
      <c r="E20" s="131"/>
      <c r="F20" s="131"/>
      <c r="G20" s="131"/>
      <c r="H20" s="131"/>
      <c r="I20" s="131"/>
      <c r="J20" s="131"/>
      <c r="K20" s="131"/>
      <c r="L20" s="131"/>
      <c r="M20" s="131"/>
      <c r="N20" s="131"/>
    </row>
    <row r="21" spans="2:14" ht="30">
      <c r="B21" s="128" t="s">
        <v>811</v>
      </c>
      <c r="C21" s="129" t="s">
        <v>922</v>
      </c>
      <c r="D21" s="338">
        <v>36119.26265945239</v>
      </c>
      <c r="E21" s="338">
        <v>34375.72864282917</v>
      </c>
      <c r="F21" s="338">
        <v>23.183011963199998</v>
      </c>
      <c r="G21" s="338">
        <v>1743.534016623222</v>
      </c>
      <c r="H21" s="338">
        <v>1715.4379226070228</v>
      </c>
      <c r="I21" s="338">
        <v>28.096094016199999</v>
      </c>
      <c r="J21" s="338">
        <v>19.573347705600007</v>
      </c>
      <c r="K21" s="338">
        <v>6.8836176204999999</v>
      </c>
      <c r="L21" s="338">
        <v>1.6391286901</v>
      </c>
      <c r="M21" s="479">
        <v>0</v>
      </c>
      <c r="N21" s="479">
        <v>0</v>
      </c>
    </row>
    <row r="22" spans="2:14">
      <c r="B22" s="128" t="s">
        <v>813</v>
      </c>
      <c r="C22" s="129" t="s">
        <v>923</v>
      </c>
      <c r="D22" s="338">
        <v>26480.494980638297</v>
      </c>
      <c r="E22" s="338">
        <v>24941.58969155938</v>
      </c>
      <c r="F22" s="338">
        <v>7.1577235199999993</v>
      </c>
      <c r="G22" s="338">
        <v>1538.905289078949</v>
      </c>
      <c r="H22" s="338">
        <v>1524.7898043889488</v>
      </c>
      <c r="I22" s="338">
        <v>14.115484689999999</v>
      </c>
      <c r="J22" s="338">
        <v>9.9108065199999995</v>
      </c>
      <c r="K22" s="338">
        <v>3.8963634500000004</v>
      </c>
      <c r="L22" s="338">
        <v>0.30831471999999999</v>
      </c>
      <c r="M22" s="479">
        <v>0</v>
      </c>
      <c r="N22" s="479">
        <v>0</v>
      </c>
    </row>
    <row r="23" spans="2:14">
      <c r="B23" s="128" t="s">
        <v>814</v>
      </c>
      <c r="C23" s="129" t="s">
        <v>924</v>
      </c>
      <c r="D23" s="479">
        <v>0</v>
      </c>
      <c r="E23" s="479">
        <v>0</v>
      </c>
      <c r="F23" s="479">
        <v>0</v>
      </c>
      <c r="G23" s="479">
        <v>0</v>
      </c>
      <c r="H23" s="479">
        <v>0</v>
      </c>
      <c r="I23" s="479">
        <v>0</v>
      </c>
      <c r="J23" s="479">
        <v>0</v>
      </c>
      <c r="K23" s="479">
        <v>0</v>
      </c>
      <c r="L23" s="479">
        <v>0</v>
      </c>
      <c r="M23" s="479">
        <v>0</v>
      </c>
      <c r="N23" s="479">
        <v>0</v>
      </c>
    </row>
    <row r="24" spans="2:14">
      <c r="B24" s="128" t="s">
        <v>815</v>
      </c>
      <c r="C24" s="129" t="s">
        <v>923</v>
      </c>
      <c r="D24" s="479">
        <v>0</v>
      </c>
      <c r="E24" s="479">
        <v>0</v>
      </c>
      <c r="F24" s="479">
        <v>0</v>
      </c>
      <c r="G24" s="479">
        <v>0</v>
      </c>
      <c r="H24" s="479">
        <v>0</v>
      </c>
      <c r="I24" s="479">
        <v>0</v>
      </c>
      <c r="J24" s="479">
        <v>0</v>
      </c>
      <c r="K24" s="479">
        <v>0</v>
      </c>
      <c r="L24" s="479">
        <v>0</v>
      </c>
      <c r="M24" s="479">
        <v>0</v>
      </c>
      <c r="N24" s="479">
        <v>0</v>
      </c>
    </row>
    <row r="25" spans="2:14">
      <c r="B25" s="128" t="s">
        <v>816</v>
      </c>
      <c r="C25" s="129" t="s">
        <v>925</v>
      </c>
      <c r="D25" s="479">
        <v>0</v>
      </c>
      <c r="E25" s="479">
        <v>0</v>
      </c>
      <c r="F25" s="479">
        <v>0</v>
      </c>
      <c r="G25" s="479">
        <v>0</v>
      </c>
      <c r="H25" s="479">
        <v>0</v>
      </c>
      <c r="I25" s="479">
        <v>0</v>
      </c>
      <c r="J25" s="479">
        <v>0</v>
      </c>
      <c r="K25" s="479">
        <v>0</v>
      </c>
      <c r="L25" s="479">
        <v>0</v>
      </c>
      <c r="M25" s="479">
        <v>0</v>
      </c>
      <c r="N25" s="479">
        <v>0</v>
      </c>
    </row>
    <row r="26" spans="2:14">
      <c r="B26" s="128" t="s">
        <v>817</v>
      </c>
      <c r="C26" s="129" t="s">
        <v>926</v>
      </c>
      <c r="D26" s="479">
        <v>0</v>
      </c>
      <c r="E26" s="479">
        <v>0</v>
      </c>
      <c r="F26" s="479">
        <v>0</v>
      </c>
      <c r="G26" s="479">
        <v>0</v>
      </c>
      <c r="H26" s="479">
        <v>0</v>
      </c>
      <c r="I26" s="479">
        <v>0</v>
      </c>
      <c r="J26" s="479">
        <v>0</v>
      </c>
      <c r="K26" s="479">
        <v>0</v>
      </c>
      <c r="L26" s="479">
        <v>0</v>
      </c>
      <c r="M26" s="479">
        <v>0</v>
      </c>
      <c r="N26" s="479">
        <v>0</v>
      </c>
    </row>
    <row r="43" spans="6:6">
      <c r="F43" s="228"/>
    </row>
  </sheetData>
  <mergeCells count="40">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 ref="K14:K16"/>
    <mergeCell ref="L14:L16"/>
    <mergeCell ref="M14:M16"/>
    <mergeCell ref="J11:J13"/>
    <mergeCell ref="K11:K13"/>
    <mergeCell ref="L11:L13"/>
    <mergeCell ref="M11:M13"/>
    <mergeCell ref="B14:B16"/>
    <mergeCell ref="D14:D16"/>
    <mergeCell ref="E14:E16"/>
    <mergeCell ref="F14:F16"/>
    <mergeCell ref="G14:G16"/>
    <mergeCell ref="D6:D7"/>
    <mergeCell ref="E6:F6"/>
    <mergeCell ref="G6:N6"/>
    <mergeCell ref="B11:B13"/>
    <mergeCell ref="D11:D13"/>
    <mergeCell ref="E11:E13"/>
    <mergeCell ref="F11:F13"/>
    <mergeCell ref="G11:G13"/>
    <mergeCell ref="H11:H13"/>
    <mergeCell ref="I11:I13"/>
    <mergeCell ref="N11:N13"/>
    <mergeCell ref="B5:C7"/>
  </mergeCells>
  <hyperlinks>
    <hyperlink ref="F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dimension ref="B1:G39"/>
  <sheetViews>
    <sheetView zoomScale="90" zoomScaleNormal="90" workbookViewId="0">
      <selection activeCell="G2" sqref="G2"/>
    </sheetView>
  </sheetViews>
  <sheetFormatPr defaultColWidth="20.5703125" defaultRowHeight="15"/>
  <cols>
    <col min="1" max="1" width="5.140625" style="29" customWidth="1"/>
    <col min="2" max="2" width="6.85546875" style="29" customWidth="1"/>
    <col min="3" max="3" width="37.5703125" style="29" customWidth="1"/>
    <col min="4" max="4" width="28" style="29" customWidth="1"/>
    <col min="5" max="5" width="31.42578125" style="29" customWidth="1"/>
    <col min="6" max="6" width="17.42578125" style="29" customWidth="1"/>
    <col min="7" max="16384" width="20.5703125" style="29"/>
  </cols>
  <sheetData>
    <row r="1" spans="2:7" ht="21" customHeight="1"/>
    <row r="2" spans="2:7" ht="21">
      <c r="B2" s="94" t="s">
        <v>927</v>
      </c>
      <c r="C2" s="94"/>
      <c r="D2" s="94"/>
      <c r="E2" s="94"/>
      <c r="F2" s="257"/>
      <c r="G2" s="253" t="s">
        <v>224</v>
      </c>
    </row>
    <row r="3" spans="2:7" ht="15.75">
      <c r="B3" s="257"/>
      <c r="C3" s="257"/>
      <c r="D3" s="257"/>
      <c r="E3" s="257"/>
      <c r="F3" s="257"/>
      <c r="G3" s="257"/>
    </row>
    <row r="4" spans="2:7" ht="15.75">
      <c r="B4" s="257"/>
      <c r="C4" s="257"/>
      <c r="D4" s="257"/>
      <c r="E4" s="257"/>
      <c r="F4" s="257"/>
      <c r="G4" s="257"/>
    </row>
    <row r="5" spans="2:7" ht="15.75">
      <c r="B5" s="772" t="str">
        <f>Dates!B2</f>
        <v>At 30 June 2024 (DKK mio.)</v>
      </c>
      <c r="C5" s="773"/>
      <c r="D5" s="879" t="s">
        <v>928</v>
      </c>
      <c r="E5" s="879"/>
      <c r="F5" s="257"/>
      <c r="G5" s="257"/>
    </row>
    <row r="6" spans="2:7" ht="15.75">
      <c r="B6" s="774"/>
      <c r="C6" s="775"/>
      <c r="D6" s="527" t="s">
        <v>929</v>
      </c>
      <c r="E6" s="527" t="s">
        <v>930</v>
      </c>
      <c r="F6" s="257"/>
      <c r="G6" s="257"/>
    </row>
    <row r="7" spans="2:7" ht="15.75">
      <c r="B7" s="517" t="s">
        <v>795</v>
      </c>
      <c r="C7" s="512" t="s">
        <v>931</v>
      </c>
      <c r="D7" s="482"/>
      <c r="E7" s="482"/>
      <c r="F7" s="257"/>
      <c r="G7" s="257"/>
    </row>
    <row r="8" spans="2:7" ht="15.75">
      <c r="B8" s="517" t="s">
        <v>797</v>
      </c>
      <c r="C8" s="512" t="s">
        <v>932</v>
      </c>
      <c r="D8" s="482">
        <v>1</v>
      </c>
      <c r="E8" s="482"/>
      <c r="F8" s="257"/>
      <c r="G8" s="257"/>
    </row>
    <row r="9" spans="2:7" ht="15.75">
      <c r="B9" s="497" t="s">
        <v>799</v>
      </c>
      <c r="C9" s="363" t="s">
        <v>933</v>
      </c>
      <c r="D9" s="338">
        <v>1</v>
      </c>
      <c r="E9" s="479">
        <v>0</v>
      </c>
      <c r="F9" s="257"/>
      <c r="G9" s="257"/>
    </row>
    <row r="10" spans="2:7" ht="15.75">
      <c r="B10" s="497" t="s">
        <v>801</v>
      </c>
      <c r="C10" s="363" t="s">
        <v>934</v>
      </c>
      <c r="D10" s="479">
        <v>0</v>
      </c>
      <c r="E10" s="479">
        <v>0</v>
      </c>
      <c r="F10" s="257"/>
      <c r="G10" s="257"/>
    </row>
    <row r="11" spans="2:7" ht="15.75">
      <c r="B11" s="497" t="s">
        <v>803</v>
      </c>
      <c r="C11" s="363" t="s">
        <v>935</v>
      </c>
      <c r="D11" s="479">
        <v>0</v>
      </c>
      <c r="E11" s="479">
        <v>0</v>
      </c>
      <c r="F11" s="257"/>
      <c r="G11" s="257"/>
    </row>
    <row r="12" spans="2:7" ht="15.75">
      <c r="B12" s="497" t="s">
        <v>805</v>
      </c>
      <c r="C12" s="363" t="s">
        <v>936</v>
      </c>
      <c r="D12" s="479">
        <v>0</v>
      </c>
      <c r="E12" s="479">
        <v>0</v>
      </c>
      <c r="F12" s="257"/>
      <c r="G12" s="257"/>
    </row>
    <row r="13" spans="2:7" ht="15.75">
      <c r="B13" s="497" t="s">
        <v>807</v>
      </c>
      <c r="C13" s="363" t="s">
        <v>937</v>
      </c>
      <c r="D13" s="479">
        <v>0</v>
      </c>
      <c r="E13" s="479">
        <v>0</v>
      </c>
      <c r="F13" s="257"/>
      <c r="G13" s="257"/>
    </row>
    <row r="14" spans="2:7" ht="15.75">
      <c r="B14" s="517" t="s">
        <v>809</v>
      </c>
      <c r="C14" s="512" t="s">
        <v>324</v>
      </c>
      <c r="D14" s="482">
        <v>1</v>
      </c>
      <c r="E14" s="482">
        <v>0</v>
      </c>
      <c r="F14" s="257"/>
      <c r="G14" s="257"/>
    </row>
    <row r="15" spans="2:7" ht="15.75">
      <c r="B15" s="257"/>
      <c r="C15" s="257"/>
      <c r="D15" s="257"/>
      <c r="E15" s="257"/>
      <c r="F15" s="257"/>
      <c r="G15" s="257"/>
    </row>
    <row r="16" spans="2:7" ht="15.75">
      <c r="B16" s="880"/>
      <c r="C16" s="880"/>
      <c r="D16" s="257"/>
      <c r="E16" s="257"/>
      <c r="F16" s="257"/>
      <c r="G16" s="257"/>
    </row>
    <row r="17" spans="2:7" ht="15.75">
      <c r="B17" s="257"/>
      <c r="C17" s="257"/>
      <c r="D17" s="257"/>
      <c r="E17" s="257"/>
      <c r="F17" s="257"/>
      <c r="G17" s="257"/>
    </row>
    <row r="18" spans="2:7" ht="15.75">
      <c r="B18" s="258"/>
      <c r="C18" s="257"/>
      <c r="D18" s="257"/>
      <c r="E18" s="257"/>
      <c r="F18" s="257"/>
      <c r="G18" s="257"/>
    </row>
    <row r="19" spans="2:7">
      <c r="B19" s="878"/>
      <c r="C19" s="878"/>
      <c r="D19" s="878"/>
      <c r="E19" s="878"/>
      <c r="F19" s="878"/>
      <c r="G19" s="878"/>
    </row>
    <row r="20" spans="2:7" ht="36" customHeight="1">
      <c r="B20" s="878"/>
      <c r="C20" s="878"/>
      <c r="D20" s="878"/>
      <c r="E20" s="878"/>
      <c r="F20" s="878"/>
      <c r="G20" s="878"/>
    </row>
    <row r="21" spans="2:7" ht="60" customHeight="1">
      <c r="B21" s="878"/>
      <c r="C21" s="878"/>
      <c r="D21" s="878"/>
      <c r="E21" s="878"/>
      <c r="F21" s="878"/>
      <c r="G21" s="878"/>
    </row>
    <row r="22" spans="2:7" ht="15.75">
      <c r="B22" s="257"/>
      <c r="C22" s="257"/>
      <c r="D22" s="257"/>
      <c r="E22" s="257"/>
      <c r="F22" s="257"/>
      <c r="G22" s="257"/>
    </row>
    <row r="23" spans="2:7" ht="15.75">
      <c r="B23" s="258"/>
      <c r="C23" s="257"/>
      <c r="D23" s="257"/>
      <c r="E23" s="257"/>
      <c r="F23" s="257"/>
      <c r="G23" s="257"/>
    </row>
    <row r="24" spans="2:7">
      <c r="B24" s="878"/>
      <c r="C24" s="878"/>
      <c r="D24" s="878"/>
      <c r="E24" s="878"/>
      <c r="F24" s="878"/>
      <c r="G24" s="878"/>
    </row>
    <row r="25" spans="2:7" ht="48" customHeight="1">
      <c r="B25" s="881"/>
      <c r="C25" s="881"/>
      <c r="D25" s="881"/>
      <c r="E25" s="881"/>
      <c r="F25" s="881"/>
      <c r="G25" s="881"/>
    </row>
    <row r="26" spans="2:7">
      <c r="B26" s="878"/>
      <c r="C26" s="878"/>
      <c r="D26" s="878"/>
      <c r="E26" s="878"/>
      <c r="F26" s="878"/>
      <c r="G26" s="878"/>
    </row>
    <row r="27" spans="2:7">
      <c r="B27" s="878"/>
      <c r="C27" s="878"/>
      <c r="D27" s="878"/>
      <c r="E27" s="878"/>
      <c r="F27" s="878"/>
      <c r="G27" s="878"/>
    </row>
    <row r="28" spans="2:7" ht="96" customHeight="1">
      <c r="B28" s="878"/>
      <c r="C28" s="878"/>
      <c r="D28" s="878"/>
      <c r="E28" s="878"/>
      <c r="F28" s="878"/>
      <c r="G28" s="878"/>
    </row>
    <row r="29" spans="2:7">
      <c r="B29" s="878"/>
      <c r="C29" s="878"/>
      <c r="D29" s="878"/>
      <c r="E29" s="878"/>
      <c r="F29" s="878"/>
      <c r="G29" s="878"/>
    </row>
    <row r="30" spans="2:7" ht="36" customHeight="1">
      <c r="B30" s="878"/>
      <c r="C30" s="878"/>
      <c r="D30" s="878"/>
      <c r="E30" s="878"/>
      <c r="F30" s="878"/>
      <c r="G30" s="878"/>
    </row>
    <row r="31" spans="2:7">
      <c r="B31" s="878"/>
      <c r="C31" s="878"/>
      <c r="D31" s="878"/>
      <c r="E31" s="878"/>
      <c r="F31" s="878"/>
      <c r="G31" s="878"/>
    </row>
    <row r="32" spans="2:7" ht="60" customHeight="1">
      <c r="B32" s="878"/>
      <c r="C32" s="878"/>
      <c r="D32" s="878"/>
      <c r="E32" s="878"/>
      <c r="F32" s="878"/>
      <c r="G32" s="878"/>
    </row>
    <row r="33" spans="2:7">
      <c r="B33" s="878"/>
      <c r="C33" s="878"/>
      <c r="D33" s="878"/>
      <c r="E33" s="878"/>
      <c r="F33" s="878"/>
      <c r="G33" s="878"/>
    </row>
    <row r="34" spans="2:7" ht="24" customHeight="1">
      <c r="B34" s="878"/>
      <c r="C34" s="878"/>
      <c r="D34" s="878"/>
      <c r="E34" s="878"/>
      <c r="F34" s="878"/>
      <c r="G34" s="878"/>
    </row>
    <row r="35" spans="2:7">
      <c r="B35" s="878"/>
      <c r="C35" s="878"/>
      <c r="D35" s="878"/>
      <c r="E35" s="878"/>
      <c r="F35" s="878"/>
      <c r="G35" s="878"/>
    </row>
    <row r="36" spans="2:7" ht="24" customHeight="1">
      <c r="B36" s="878"/>
      <c r="C36" s="878"/>
      <c r="D36" s="878"/>
      <c r="E36" s="878"/>
      <c r="F36" s="878"/>
      <c r="G36" s="878"/>
    </row>
    <row r="37" spans="2:7">
      <c r="B37" s="878"/>
      <c r="C37" s="878"/>
      <c r="D37" s="878"/>
      <c r="E37" s="878"/>
      <c r="F37" s="878"/>
      <c r="G37" s="878"/>
    </row>
    <row r="38" spans="2:7" ht="60" customHeight="1">
      <c r="B38" s="878"/>
      <c r="C38" s="878"/>
      <c r="D38" s="878"/>
      <c r="E38" s="878"/>
      <c r="F38" s="878"/>
      <c r="G38" s="878"/>
    </row>
    <row r="39" spans="2:7">
      <c r="B39" s="878"/>
      <c r="C39" s="878"/>
      <c r="D39" s="878"/>
      <c r="E39" s="878"/>
      <c r="F39" s="878"/>
      <c r="G39" s="878"/>
    </row>
  </sheetData>
  <mergeCells count="22">
    <mergeCell ref="B29:G29"/>
    <mergeCell ref="B5:C6"/>
    <mergeCell ref="D5:E5"/>
    <mergeCell ref="B16:C16"/>
    <mergeCell ref="B19:G19"/>
    <mergeCell ref="B20:G20"/>
    <mergeCell ref="B21:G21"/>
    <mergeCell ref="B24:G24"/>
    <mergeCell ref="B25:G25"/>
    <mergeCell ref="B26:G26"/>
    <mergeCell ref="B27:G27"/>
    <mergeCell ref="B28:G28"/>
    <mergeCell ref="B36:G36"/>
    <mergeCell ref="B37:G37"/>
    <mergeCell ref="B38:G38"/>
    <mergeCell ref="B39:G39"/>
    <mergeCell ref="B30:G30"/>
    <mergeCell ref="B31:G31"/>
    <mergeCell ref="B32:G32"/>
    <mergeCell ref="B33:G33"/>
    <mergeCell ref="B34:G34"/>
    <mergeCell ref="B35:G35"/>
  </mergeCells>
  <hyperlinks>
    <hyperlink ref="G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dimension ref="B1:Y42"/>
  <sheetViews>
    <sheetView zoomScale="90" zoomScaleNormal="90" workbookViewId="0">
      <selection activeCell="I2" sqref="I2"/>
    </sheetView>
  </sheetViews>
  <sheetFormatPr defaultColWidth="9.140625" defaultRowHeight="15"/>
  <cols>
    <col min="1" max="1" width="4" style="29" customWidth="1"/>
    <col min="2" max="2" width="9.140625" style="29"/>
    <col min="3" max="3" width="39.5703125" style="29" customWidth="1"/>
    <col min="4" max="16" width="15.5703125" style="29" customWidth="1"/>
    <col min="17" max="16384" width="9.140625" style="29"/>
  </cols>
  <sheetData>
    <row r="1" spans="2:25" ht="29.25" customHeight="1"/>
    <row r="2" spans="2:25" ht="21">
      <c r="B2" s="94" t="s">
        <v>938</v>
      </c>
      <c r="C2" s="259"/>
      <c r="D2" s="259"/>
      <c r="E2" s="259"/>
      <c r="F2" s="259"/>
      <c r="G2" s="259"/>
      <c r="I2" s="253" t="s">
        <v>224</v>
      </c>
      <c r="J2" s="259"/>
      <c r="K2" s="259"/>
      <c r="L2" s="259"/>
      <c r="M2" s="259"/>
      <c r="N2" s="257"/>
      <c r="O2" s="257"/>
      <c r="P2" s="257"/>
      <c r="Q2" s="257"/>
      <c r="R2" s="257"/>
      <c r="S2" s="257"/>
      <c r="T2" s="257"/>
      <c r="U2" s="257"/>
      <c r="V2" s="257"/>
      <c r="W2" s="257"/>
      <c r="X2" s="257"/>
      <c r="Y2" s="257"/>
    </row>
    <row r="3" spans="2:25" ht="18.75">
      <c r="B3" s="260"/>
      <c r="C3" s="260"/>
      <c r="D3" s="260"/>
      <c r="E3" s="260"/>
      <c r="F3" s="260"/>
      <c r="G3" s="260"/>
      <c r="H3" s="260"/>
      <c r="I3" s="260"/>
      <c r="J3" s="260"/>
      <c r="K3" s="260"/>
      <c r="L3" s="260"/>
      <c r="M3" s="260"/>
      <c r="N3" s="257"/>
      <c r="O3" s="257"/>
      <c r="P3" s="257"/>
      <c r="Q3" s="257"/>
      <c r="R3" s="257"/>
      <c r="S3" s="257"/>
      <c r="T3" s="257"/>
      <c r="U3" s="257"/>
      <c r="V3" s="257"/>
      <c r="W3" s="257"/>
      <c r="X3" s="257"/>
      <c r="Y3" s="257"/>
    </row>
    <row r="4" spans="2:25" ht="15.75">
      <c r="B4" s="257"/>
      <c r="C4" s="257"/>
      <c r="D4" s="257"/>
      <c r="E4" s="257"/>
      <c r="F4" s="257"/>
      <c r="G4" s="257"/>
      <c r="H4" s="257"/>
      <c r="I4" s="257"/>
      <c r="J4" s="257"/>
      <c r="K4" s="257"/>
      <c r="L4" s="257"/>
      <c r="M4" s="257"/>
      <c r="N4" s="257"/>
      <c r="O4" s="257"/>
      <c r="P4" s="885"/>
      <c r="Q4" s="885"/>
      <c r="R4" s="885"/>
      <c r="S4" s="885"/>
      <c r="T4" s="885"/>
      <c r="U4" s="885"/>
      <c r="V4" s="885"/>
      <c r="W4" s="885"/>
      <c r="X4" s="885"/>
      <c r="Y4" s="885"/>
    </row>
    <row r="5" spans="2:25" ht="15" customHeight="1">
      <c r="B5" s="772" t="str">
        <f>Dates!B2</f>
        <v>At 30 June 2024 (DKK mio.)</v>
      </c>
      <c r="C5" s="773"/>
      <c r="D5" s="903" t="s">
        <v>939</v>
      </c>
      <c r="E5" s="904"/>
      <c r="F5" s="903" t="s">
        <v>940</v>
      </c>
      <c r="G5" s="904"/>
      <c r="H5" s="527"/>
      <c r="I5" s="527"/>
      <c r="J5" s="527"/>
      <c r="K5" s="527"/>
      <c r="L5" s="527"/>
      <c r="M5" s="527"/>
      <c r="N5" s="527"/>
      <c r="O5" s="527"/>
      <c r="P5" s="885"/>
      <c r="Q5" s="885"/>
      <c r="R5" s="885"/>
      <c r="S5" s="885"/>
      <c r="T5" s="885"/>
      <c r="U5" s="885"/>
      <c r="V5" s="885"/>
      <c r="W5" s="885"/>
      <c r="X5" s="885"/>
      <c r="Y5" s="885"/>
    </row>
    <row r="6" spans="2:25" ht="35.1" customHeight="1">
      <c r="B6" s="843"/>
      <c r="C6" s="844"/>
      <c r="D6" s="905"/>
      <c r="E6" s="906"/>
      <c r="F6" s="905"/>
      <c r="G6" s="906"/>
      <c r="H6" s="907" t="s">
        <v>941</v>
      </c>
      <c r="I6" s="908"/>
      <c r="J6" s="907" t="s">
        <v>942</v>
      </c>
      <c r="K6" s="908"/>
      <c r="L6" s="907" t="s">
        <v>943</v>
      </c>
      <c r="M6" s="908"/>
      <c r="N6" s="907" t="s">
        <v>944</v>
      </c>
      <c r="O6" s="908"/>
      <c r="P6" s="885"/>
      <c r="Q6" s="885"/>
      <c r="R6" s="885"/>
      <c r="S6" s="885"/>
      <c r="T6" s="885"/>
      <c r="U6" s="885"/>
      <c r="V6" s="885"/>
      <c r="W6" s="885"/>
      <c r="X6" s="885"/>
      <c r="Y6" s="885"/>
    </row>
    <row r="7" spans="2:25" ht="38.25">
      <c r="B7" s="774"/>
      <c r="C7" s="775"/>
      <c r="D7" s="527" t="s">
        <v>843</v>
      </c>
      <c r="E7" s="527" t="s">
        <v>930</v>
      </c>
      <c r="F7" s="527" t="s">
        <v>929</v>
      </c>
      <c r="G7" s="527" t="s">
        <v>930</v>
      </c>
      <c r="H7" s="527" t="s">
        <v>929</v>
      </c>
      <c r="I7" s="527" t="s">
        <v>930</v>
      </c>
      <c r="J7" s="527" t="s">
        <v>929</v>
      </c>
      <c r="K7" s="527" t="s">
        <v>930</v>
      </c>
      <c r="L7" s="527" t="s">
        <v>929</v>
      </c>
      <c r="M7" s="527" t="s">
        <v>930</v>
      </c>
      <c r="N7" s="527" t="s">
        <v>929</v>
      </c>
      <c r="O7" s="527" t="s">
        <v>930</v>
      </c>
      <c r="P7" s="885"/>
      <c r="Q7" s="885"/>
      <c r="R7" s="885"/>
      <c r="S7" s="885"/>
      <c r="T7" s="885"/>
      <c r="U7" s="885"/>
      <c r="V7" s="885"/>
      <c r="W7" s="885"/>
      <c r="X7" s="885"/>
      <c r="Y7" s="885"/>
    </row>
    <row r="8" spans="2:25" ht="30">
      <c r="B8" s="528" t="s">
        <v>795</v>
      </c>
      <c r="C8" s="371" t="s">
        <v>945</v>
      </c>
      <c r="D8" s="529">
        <v>0</v>
      </c>
      <c r="E8" s="529">
        <v>0</v>
      </c>
      <c r="F8" s="529">
        <v>0</v>
      </c>
      <c r="G8" s="529">
        <v>0</v>
      </c>
      <c r="H8" s="255"/>
      <c r="I8" s="255"/>
      <c r="J8" s="255"/>
      <c r="K8" s="255"/>
      <c r="L8" s="255"/>
      <c r="M8" s="255"/>
      <c r="N8" s="255"/>
      <c r="O8" s="530"/>
      <c r="P8" s="885"/>
      <c r="Q8" s="885"/>
      <c r="R8" s="885"/>
      <c r="S8" s="885"/>
      <c r="T8" s="885"/>
      <c r="U8" s="885"/>
      <c r="V8" s="885"/>
      <c r="W8" s="885"/>
      <c r="X8" s="885"/>
      <c r="Y8" s="885"/>
    </row>
    <row r="9" spans="2:25" ht="27.75" customHeight="1">
      <c r="B9" s="528" t="s">
        <v>797</v>
      </c>
      <c r="C9" s="371" t="s">
        <v>946</v>
      </c>
      <c r="D9" s="338">
        <v>2</v>
      </c>
      <c r="E9" s="515">
        <v>-1</v>
      </c>
      <c r="F9" s="531">
        <v>1</v>
      </c>
      <c r="G9" s="529">
        <v>0</v>
      </c>
      <c r="H9" s="529">
        <v>0</v>
      </c>
      <c r="I9" s="479">
        <v>0</v>
      </c>
      <c r="J9" s="531">
        <v>1</v>
      </c>
      <c r="K9" s="529">
        <v>0</v>
      </c>
      <c r="L9" s="529">
        <v>0</v>
      </c>
      <c r="M9" s="529">
        <v>0</v>
      </c>
      <c r="N9" s="529">
        <v>1</v>
      </c>
      <c r="O9" s="529">
        <v>0</v>
      </c>
      <c r="P9" s="885"/>
      <c r="Q9" s="885"/>
      <c r="R9" s="885"/>
      <c r="S9" s="885"/>
      <c r="T9" s="885"/>
      <c r="U9" s="885"/>
      <c r="V9" s="885"/>
      <c r="W9" s="885"/>
      <c r="X9" s="885"/>
      <c r="Y9" s="885"/>
    </row>
    <row r="10" spans="2:25">
      <c r="B10" s="889" t="s">
        <v>799</v>
      </c>
      <c r="C10" s="895" t="s">
        <v>933</v>
      </c>
      <c r="D10" s="899">
        <v>2</v>
      </c>
      <c r="E10" s="901">
        <v>-1</v>
      </c>
      <c r="F10" s="897">
        <v>1</v>
      </c>
      <c r="G10" s="887">
        <v>0</v>
      </c>
      <c r="H10" s="887">
        <v>0</v>
      </c>
      <c r="I10" s="887">
        <v>0</v>
      </c>
      <c r="J10" s="897">
        <v>1</v>
      </c>
      <c r="K10" s="887">
        <v>0</v>
      </c>
      <c r="L10" s="887">
        <v>0</v>
      </c>
      <c r="M10" s="887">
        <v>0</v>
      </c>
      <c r="N10" s="887">
        <v>1</v>
      </c>
      <c r="O10" s="887">
        <v>0</v>
      </c>
      <c r="P10" s="884"/>
      <c r="Q10" s="885"/>
      <c r="R10" s="885"/>
      <c r="S10" s="885"/>
      <c r="T10" s="885"/>
      <c r="U10" s="885"/>
      <c r="V10" s="885"/>
      <c r="W10" s="885"/>
      <c r="X10" s="885"/>
      <c r="Y10" s="885"/>
    </row>
    <row r="11" spans="2:25" ht="7.5" customHeight="1">
      <c r="B11" s="890"/>
      <c r="C11" s="896"/>
      <c r="D11" s="900"/>
      <c r="E11" s="902"/>
      <c r="F11" s="898"/>
      <c r="G11" s="888"/>
      <c r="H11" s="888"/>
      <c r="I11" s="888"/>
      <c r="J11" s="898"/>
      <c r="K11" s="888"/>
      <c r="L11" s="888"/>
      <c r="M11" s="888"/>
      <c r="N11" s="888"/>
      <c r="O11" s="888"/>
      <c r="P11" s="884"/>
      <c r="Q11" s="885"/>
      <c r="R11" s="885"/>
      <c r="S11" s="885"/>
      <c r="T11" s="885"/>
      <c r="U11" s="885"/>
      <c r="V11" s="885"/>
      <c r="W11" s="885"/>
      <c r="X11" s="885"/>
      <c r="Y11" s="885"/>
    </row>
    <row r="12" spans="2:25" ht="12" customHeight="1">
      <c r="B12" s="889" t="s">
        <v>801</v>
      </c>
      <c r="C12" s="894" t="s">
        <v>947</v>
      </c>
      <c r="D12" s="892">
        <v>0</v>
      </c>
      <c r="E12" s="887">
        <v>0</v>
      </c>
      <c r="F12" s="887">
        <v>0</v>
      </c>
      <c r="G12" s="887">
        <v>0</v>
      </c>
      <c r="H12" s="887">
        <v>0</v>
      </c>
      <c r="I12" s="887">
        <v>0</v>
      </c>
      <c r="J12" s="887">
        <v>0</v>
      </c>
      <c r="K12" s="887">
        <v>0</v>
      </c>
      <c r="L12" s="887">
        <v>0</v>
      </c>
      <c r="M12" s="887">
        <v>0</v>
      </c>
      <c r="N12" s="887">
        <v>0</v>
      </c>
      <c r="O12" s="887">
        <v>0</v>
      </c>
      <c r="P12" s="885"/>
      <c r="Q12" s="885"/>
      <c r="R12" s="885"/>
      <c r="S12" s="885"/>
      <c r="T12" s="885"/>
      <c r="U12" s="885"/>
      <c r="V12" s="885"/>
      <c r="W12" s="885"/>
      <c r="X12" s="885"/>
      <c r="Y12" s="885"/>
    </row>
    <row r="13" spans="2:25" ht="8.25" customHeight="1">
      <c r="B13" s="890"/>
      <c r="C13" s="894"/>
      <c r="D13" s="893"/>
      <c r="E13" s="888"/>
      <c r="F13" s="888"/>
      <c r="G13" s="888"/>
      <c r="H13" s="888"/>
      <c r="I13" s="888"/>
      <c r="J13" s="888"/>
      <c r="K13" s="888"/>
      <c r="L13" s="888"/>
      <c r="M13" s="888"/>
      <c r="N13" s="888"/>
      <c r="O13" s="888"/>
      <c r="P13" s="885"/>
      <c r="Q13" s="885"/>
      <c r="R13" s="885"/>
      <c r="S13" s="885"/>
      <c r="T13" s="885"/>
      <c r="U13" s="885"/>
      <c r="V13" s="885"/>
      <c r="W13" s="885"/>
      <c r="X13" s="885"/>
      <c r="Y13" s="885"/>
    </row>
    <row r="14" spans="2:25">
      <c r="B14" s="889" t="s">
        <v>803</v>
      </c>
      <c r="C14" s="895" t="s">
        <v>948</v>
      </c>
      <c r="D14" s="892">
        <v>0</v>
      </c>
      <c r="E14" s="887">
        <v>0</v>
      </c>
      <c r="F14" s="887">
        <v>0</v>
      </c>
      <c r="G14" s="887">
        <v>0</v>
      </c>
      <c r="H14" s="887">
        <v>0</v>
      </c>
      <c r="I14" s="887">
        <v>0</v>
      </c>
      <c r="J14" s="887">
        <v>0</v>
      </c>
      <c r="K14" s="887">
        <v>0</v>
      </c>
      <c r="L14" s="887">
        <v>0</v>
      </c>
      <c r="M14" s="887">
        <v>0</v>
      </c>
      <c r="N14" s="887">
        <v>0</v>
      </c>
      <c r="O14" s="887">
        <v>0</v>
      </c>
      <c r="P14" s="885"/>
      <c r="Q14" s="885"/>
      <c r="R14" s="885"/>
      <c r="S14" s="885"/>
      <c r="T14" s="885"/>
      <c r="U14" s="885"/>
      <c r="V14" s="885"/>
      <c r="W14" s="885"/>
      <c r="X14" s="885"/>
      <c r="Y14" s="885"/>
    </row>
    <row r="15" spans="2:25" ht="6" customHeight="1">
      <c r="B15" s="890"/>
      <c r="C15" s="896"/>
      <c r="D15" s="893"/>
      <c r="E15" s="888"/>
      <c r="F15" s="888"/>
      <c r="G15" s="888"/>
      <c r="H15" s="888"/>
      <c r="I15" s="888"/>
      <c r="J15" s="888"/>
      <c r="K15" s="888"/>
      <c r="L15" s="888"/>
      <c r="M15" s="888"/>
      <c r="N15" s="888"/>
      <c r="O15" s="888"/>
      <c r="P15" s="885"/>
      <c r="Q15" s="885"/>
      <c r="R15" s="885"/>
      <c r="S15" s="885"/>
      <c r="T15" s="885"/>
      <c r="U15" s="885"/>
      <c r="V15" s="885"/>
      <c r="W15" s="885"/>
      <c r="X15" s="885"/>
      <c r="Y15" s="885"/>
    </row>
    <row r="16" spans="2:25" ht="15.75" customHeight="1">
      <c r="B16" s="889" t="s">
        <v>805</v>
      </c>
      <c r="C16" s="894" t="s">
        <v>936</v>
      </c>
      <c r="D16" s="892">
        <v>0</v>
      </c>
      <c r="E16" s="887">
        <v>0</v>
      </c>
      <c r="F16" s="887">
        <v>0</v>
      </c>
      <c r="G16" s="887">
        <v>0</v>
      </c>
      <c r="H16" s="887">
        <v>0</v>
      </c>
      <c r="I16" s="887">
        <v>0</v>
      </c>
      <c r="J16" s="887">
        <v>0</v>
      </c>
      <c r="K16" s="887">
        <v>0</v>
      </c>
      <c r="L16" s="887">
        <v>0</v>
      </c>
      <c r="M16" s="887">
        <v>0</v>
      </c>
      <c r="N16" s="887">
        <v>0</v>
      </c>
      <c r="O16" s="887">
        <v>0</v>
      </c>
      <c r="P16" s="885"/>
      <c r="Q16" s="885"/>
      <c r="R16" s="885"/>
      <c r="S16" s="885"/>
      <c r="T16" s="885"/>
      <c r="U16" s="885"/>
      <c r="V16" s="885"/>
      <c r="W16" s="885"/>
      <c r="X16" s="885"/>
      <c r="Y16" s="885"/>
    </row>
    <row r="17" spans="2:25" ht="3" customHeight="1">
      <c r="B17" s="890"/>
      <c r="C17" s="894"/>
      <c r="D17" s="893"/>
      <c r="E17" s="888"/>
      <c r="F17" s="888"/>
      <c r="G17" s="888"/>
      <c r="H17" s="888"/>
      <c r="I17" s="888"/>
      <c r="J17" s="888"/>
      <c r="K17" s="888"/>
      <c r="L17" s="888"/>
      <c r="M17" s="888"/>
      <c r="N17" s="888"/>
      <c r="O17" s="888"/>
      <c r="P17" s="261"/>
      <c r="Q17" s="261"/>
      <c r="R17" s="261"/>
      <c r="S17" s="261"/>
      <c r="T17" s="261"/>
      <c r="U17" s="261"/>
      <c r="V17" s="261"/>
      <c r="W17" s="261"/>
      <c r="X17" s="261"/>
      <c r="Y17" s="261"/>
    </row>
    <row r="18" spans="2:25" ht="15.75" customHeight="1">
      <c r="B18" s="889" t="s">
        <v>807</v>
      </c>
      <c r="C18" s="891" t="s">
        <v>937</v>
      </c>
      <c r="D18" s="892">
        <v>0</v>
      </c>
      <c r="E18" s="887">
        <v>0</v>
      </c>
      <c r="F18" s="887">
        <v>0</v>
      </c>
      <c r="G18" s="887">
        <v>0</v>
      </c>
      <c r="H18" s="887">
        <v>0</v>
      </c>
      <c r="I18" s="887">
        <v>0</v>
      </c>
      <c r="J18" s="887">
        <v>0</v>
      </c>
      <c r="K18" s="887">
        <v>0</v>
      </c>
      <c r="L18" s="887">
        <v>0</v>
      </c>
      <c r="M18" s="887">
        <v>0</v>
      </c>
      <c r="N18" s="887">
        <v>0</v>
      </c>
      <c r="O18" s="887">
        <v>0</v>
      </c>
      <c r="P18" s="885"/>
      <c r="Q18" s="885"/>
      <c r="R18" s="885"/>
      <c r="S18" s="885"/>
      <c r="T18" s="885"/>
      <c r="U18" s="885"/>
      <c r="V18" s="885"/>
      <c r="W18" s="885"/>
      <c r="X18" s="885"/>
      <c r="Y18" s="885"/>
    </row>
    <row r="19" spans="2:25" ht="7.5" hidden="1" customHeight="1">
      <c r="B19" s="890"/>
      <c r="C19" s="891"/>
      <c r="D19" s="893"/>
      <c r="E19" s="888"/>
      <c r="F19" s="888"/>
      <c r="G19" s="888"/>
      <c r="H19" s="888"/>
      <c r="I19" s="888"/>
      <c r="J19" s="888"/>
      <c r="K19" s="888"/>
      <c r="L19" s="888"/>
      <c r="M19" s="888"/>
      <c r="N19" s="888"/>
      <c r="O19" s="888"/>
      <c r="P19" s="261"/>
      <c r="Q19" s="261"/>
      <c r="R19" s="261"/>
      <c r="S19" s="261"/>
      <c r="T19" s="261"/>
      <c r="U19" s="261"/>
      <c r="V19" s="261"/>
      <c r="W19" s="261"/>
      <c r="X19" s="261"/>
      <c r="Y19" s="261"/>
    </row>
    <row r="20" spans="2:25">
      <c r="B20" s="517" t="s">
        <v>809</v>
      </c>
      <c r="C20" s="532" t="s">
        <v>324</v>
      </c>
      <c r="D20" s="482">
        <v>2</v>
      </c>
      <c r="E20" s="623">
        <v>-1</v>
      </c>
      <c r="F20" s="482">
        <v>1</v>
      </c>
      <c r="G20" s="482">
        <v>0</v>
      </c>
      <c r="H20" s="482">
        <v>0</v>
      </c>
      <c r="I20" s="482">
        <v>0</v>
      </c>
      <c r="J20" s="482">
        <v>1</v>
      </c>
      <c r="K20" s="482">
        <v>0</v>
      </c>
      <c r="L20" s="482">
        <v>0</v>
      </c>
      <c r="M20" s="482">
        <v>0</v>
      </c>
      <c r="N20" s="482">
        <v>1</v>
      </c>
      <c r="O20" s="482">
        <v>0</v>
      </c>
      <c r="P20" s="884"/>
      <c r="Q20" s="885"/>
      <c r="R20" s="885"/>
      <c r="S20" s="885"/>
      <c r="T20" s="885"/>
      <c r="U20" s="885"/>
      <c r="V20" s="885"/>
      <c r="W20" s="885"/>
      <c r="X20" s="885"/>
      <c r="Y20" s="885"/>
    </row>
    <row r="21" spans="2:25" ht="15.75">
      <c r="B21" s="257"/>
      <c r="C21" s="257"/>
      <c r="D21" s="257"/>
      <c r="E21" s="257"/>
      <c r="F21" s="257"/>
      <c r="G21" s="257"/>
      <c r="H21" s="257"/>
      <c r="I21" s="257"/>
      <c r="J21" s="257"/>
      <c r="K21" s="257"/>
      <c r="L21" s="257"/>
      <c r="M21" s="257"/>
      <c r="N21" s="257"/>
      <c r="O21" s="257"/>
      <c r="P21" s="885"/>
      <c r="Q21" s="885"/>
      <c r="R21" s="885"/>
      <c r="S21" s="885"/>
      <c r="T21" s="885"/>
      <c r="U21" s="885"/>
      <c r="V21" s="885"/>
      <c r="W21" s="885"/>
      <c r="X21" s="885"/>
      <c r="Y21" s="885"/>
    </row>
    <row r="22" spans="2:25" ht="15.75">
      <c r="B22" s="886"/>
      <c r="C22" s="886"/>
      <c r="D22" s="886"/>
      <c r="E22" s="886"/>
      <c r="F22" s="886"/>
      <c r="G22" s="886"/>
      <c r="H22" s="886"/>
      <c r="I22" s="886"/>
      <c r="J22" s="886"/>
      <c r="K22" s="886"/>
      <c r="L22" s="886"/>
      <c r="M22" s="257"/>
      <c r="N22" s="257"/>
      <c r="O22" s="257"/>
      <c r="P22" s="885"/>
      <c r="Q22" s="885"/>
      <c r="R22" s="885"/>
      <c r="S22" s="885"/>
      <c r="T22" s="885"/>
      <c r="U22" s="885"/>
      <c r="V22" s="885"/>
      <c r="W22" s="885"/>
      <c r="X22" s="885"/>
      <c r="Y22" s="885"/>
    </row>
    <row r="23" spans="2:25" ht="15.75">
      <c r="B23" s="257"/>
      <c r="C23" s="257"/>
      <c r="D23" s="257"/>
      <c r="E23" s="257"/>
      <c r="F23" s="257"/>
      <c r="G23" s="257"/>
      <c r="H23" s="257"/>
      <c r="I23" s="257"/>
      <c r="J23" s="257"/>
      <c r="K23" s="257"/>
      <c r="L23" s="257"/>
      <c r="M23" s="257"/>
      <c r="N23" s="257"/>
      <c r="O23" s="257"/>
      <c r="P23" s="885"/>
      <c r="Q23" s="885"/>
      <c r="R23" s="885"/>
      <c r="S23" s="885"/>
      <c r="T23" s="885"/>
      <c r="U23" s="885"/>
      <c r="V23" s="885"/>
      <c r="W23" s="885"/>
      <c r="X23" s="885"/>
      <c r="Y23" s="885"/>
    </row>
    <row r="24" spans="2:25" ht="15.75">
      <c r="B24" s="886"/>
      <c r="C24" s="886"/>
      <c r="D24" s="886"/>
      <c r="E24" s="886"/>
      <c r="F24" s="886"/>
      <c r="G24" s="886"/>
      <c r="H24" s="886"/>
      <c r="I24" s="886"/>
      <c r="J24" s="886"/>
      <c r="K24" s="886"/>
      <c r="L24" s="886"/>
      <c r="M24" s="257"/>
      <c r="N24" s="257"/>
      <c r="O24" s="257"/>
      <c r="P24" s="885"/>
      <c r="Q24" s="885"/>
      <c r="R24" s="885"/>
      <c r="S24" s="885"/>
      <c r="T24" s="885"/>
      <c r="U24" s="885"/>
      <c r="V24" s="885"/>
      <c r="W24" s="885"/>
      <c r="X24" s="885"/>
      <c r="Y24" s="885"/>
    </row>
    <row r="25" spans="2:25" ht="32.25" customHeight="1">
      <c r="B25" s="878"/>
      <c r="C25" s="878"/>
      <c r="D25" s="878"/>
      <c r="E25" s="878"/>
      <c r="F25" s="878"/>
      <c r="G25" s="878"/>
      <c r="H25" s="878"/>
      <c r="I25" s="878"/>
      <c r="J25" s="878"/>
      <c r="K25" s="878"/>
      <c r="L25" s="878"/>
      <c r="M25" s="878"/>
      <c r="N25" s="878"/>
      <c r="O25" s="878"/>
      <c r="P25" s="878"/>
      <c r="Q25" s="878"/>
      <c r="R25" s="878"/>
      <c r="S25" s="878"/>
      <c r="T25" s="878"/>
      <c r="U25" s="878"/>
      <c r="V25" s="878"/>
      <c r="W25" s="878"/>
      <c r="X25" s="878"/>
      <c r="Y25" s="878"/>
    </row>
    <row r="26" spans="2:25">
      <c r="B26" s="878"/>
      <c r="C26" s="878"/>
      <c r="D26" s="878"/>
      <c r="E26" s="878"/>
      <c r="F26" s="878"/>
      <c r="G26" s="878"/>
      <c r="H26" s="878"/>
      <c r="I26" s="878"/>
      <c r="J26" s="878"/>
      <c r="K26" s="878"/>
      <c r="L26" s="878"/>
      <c r="M26" s="878"/>
      <c r="N26" s="878"/>
      <c r="O26" s="878"/>
      <c r="P26" s="878"/>
      <c r="Q26" s="878"/>
      <c r="R26" s="878"/>
      <c r="S26" s="878"/>
      <c r="T26" s="878"/>
      <c r="U26" s="878"/>
      <c r="V26" s="878"/>
      <c r="W26" s="878"/>
      <c r="X26" s="878"/>
      <c r="Y26" s="878"/>
    </row>
    <row r="27" spans="2:25">
      <c r="B27" s="878"/>
      <c r="C27" s="878"/>
      <c r="D27" s="878"/>
      <c r="E27" s="878"/>
      <c r="F27" s="878"/>
      <c r="G27" s="878"/>
      <c r="H27" s="878"/>
      <c r="I27" s="878"/>
      <c r="J27" s="878"/>
      <c r="K27" s="878"/>
      <c r="L27" s="878"/>
      <c r="M27" s="878"/>
      <c r="N27" s="878"/>
      <c r="O27" s="878"/>
      <c r="P27" s="878"/>
      <c r="Q27" s="878"/>
      <c r="R27" s="878"/>
      <c r="S27" s="878"/>
      <c r="T27" s="878"/>
      <c r="U27" s="878"/>
      <c r="V27" s="878"/>
      <c r="W27" s="878"/>
      <c r="X27" s="878"/>
      <c r="Y27" s="878"/>
    </row>
    <row r="28" spans="2:25">
      <c r="B28" s="878"/>
      <c r="C28" s="878"/>
      <c r="D28" s="878"/>
      <c r="E28" s="878"/>
      <c r="F28" s="878"/>
      <c r="G28" s="878"/>
      <c r="H28" s="878"/>
      <c r="I28" s="878"/>
      <c r="J28" s="878"/>
      <c r="K28" s="878"/>
      <c r="L28" s="878"/>
      <c r="M28" s="878"/>
      <c r="N28" s="878"/>
      <c r="O28" s="878"/>
      <c r="P28" s="878"/>
      <c r="Q28" s="878"/>
      <c r="R28" s="878"/>
      <c r="S28" s="878"/>
      <c r="T28" s="878"/>
      <c r="U28" s="878"/>
      <c r="V28" s="878"/>
      <c r="W28" s="878"/>
      <c r="X28" s="878"/>
      <c r="Y28" s="878"/>
    </row>
    <row r="29" spans="2:25">
      <c r="B29" s="878"/>
      <c r="C29" s="878"/>
      <c r="D29" s="878"/>
      <c r="E29" s="878"/>
      <c r="F29" s="878"/>
      <c r="G29" s="878"/>
      <c r="H29" s="878"/>
      <c r="I29" s="878"/>
      <c r="J29" s="878"/>
      <c r="K29" s="878"/>
      <c r="L29" s="878"/>
      <c r="M29" s="878"/>
      <c r="N29" s="878"/>
      <c r="O29" s="878"/>
      <c r="P29" s="878"/>
      <c r="Q29" s="878"/>
      <c r="R29" s="878"/>
      <c r="S29" s="878"/>
      <c r="T29" s="878"/>
      <c r="U29" s="878"/>
      <c r="V29" s="878"/>
      <c r="W29" s="878"/>
      <c r="X29" s="878"/>
      <c r="Y29" s="878"/>
    </row>
    <row r="30" spans="2:25">
      <c r="B30" s="878"/>
      <c r="C30" s="878"/>
      <c r="D30" s="878"/>
      <c r="E30" s="878"/>
      <c r="F30" s="878"/>
      <c r="G30" s="878"/>
      <c r="H30" s="878"/>
      <c r="I30" s="878"/>
      <c r="J30" s="878"/>
      <c r="K30" s="878"/>
      <c r="L30" s="878"/>
      <c r="M30" s="878"/>
      <c r="N30" s="878"/>
      <c r="O30" s="878"/>
      <c r="P30" s="878"/>
      <c r="Q30" s="878"/>
      <c r="R30" s="878"/>
      <c r="S30" s="878"/>
      <c r="T30" s="878"/>
      <c r="U30" s="878"/>
      <c r="V30" s="878"/>
      <c r="W30" s="878"/>
      <c r="X30" s="878"/>
      <c r="Y30" s="878"/>
    </row>
    <row r="31" spans="2:25">
      <c r="B31" s="878"/>
      <c r="C31" s="878"/>
      <c r="D31" s="878"/>
      <c r="E31" s="878"/>
      <c r="F31" s="878"/>
      <c r="G31" s="878"/>
      <c r="H31" s="878"/>
      <c r="I31" s="878"/>
      <c r="J31" s="878"/>
      <c r="K31" s="878"/>
      <c r="L31" s="878"/>
      <c r="M31" s="878"/>
      <c r="N31" s="878"/>
      <c r="O31" s="878"/>
      <c r="P31" s="878"/>
      <c r="Q31" s="878"/>
      <c r="R31" s="878"/>
      <c r="S31" s="878"/>
      <c r="T31" s="878"/>
      <c r="U31" s="878"/>
      <c r="V31" s="878"/>
      <c r="W31" s="878"/>
      <c r="X31" s="878"/>
      <c r="Y31" s="878"/>
    </row>
    <row r="32" spans="2:25" ht="30" customHeight="1">
      <c r="B32" s="883"/>
      <c r="C32" s="883"/>
      <c r="D32" s="883"/>
      <c r="E32" s="883"/>
      <c r="F32" s="883"/>
      <c r="G32" s="883"/>
      <c r="H32" s="883"/>
      <c r="I32" s="883"/>
      <c r="J32" s="883"/>
      <c r="K32" s="883"/>
      <c r="L32" s="883"/>
      <c r="M32" s="883"/>
      <c r="N32" s="262"/>
      <c r="O32" s="262"/>
      <c r="P32" s="262"/>
      <c r="Q32" s="262"/>
      <c r="R32" s="262"/>
      <c r="S32" s="262"/>
      <c r="T32" s="262"/>
      <c r="U32" s="262"/>
      <c r="V32" s="262"/>
      <c r="W32" s="262"/>
      <c r="X32" s="262"/>
      <c r="Y32" s="262"/>
    </row>
    <row r="33" spans="2:25" ht="15.75">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row>
    <row r="34" spans="2:25" ht="15.75">
      <c r="B34" s="880"/>
      <c r="C34" s="880"/>
      <c r="D34" s="880"/>
      <c r="E34" s="880"/>
      <c r="F34" s="880"/>
      <c r="G34" s="880"/>
      <c r="H34" s="880"/>
      <c r="I34" s="880"/>
      <c r="J34" s="880"/>
      <c r="K34" s="880"/>
      <c r="L34" s="257"/>
      <c r="M34" s="257"/>
      <c r="N34" s="257"/>
      <c r="O34" s="257"/>
      <c r="P34" s="257"/>
      <c r="Q34" s="257"/>
      <c r="R34" s="257"/>
      <c r="S34" s="257"/>
      <c r="T34" s="257"/>
      <c r="U34" s="257"/>
      <c r="V34" s="257"/>
      <c r="W34" s="257"/>
      <c r="X34" s="257"/>
      <c r="Y34" s="257"/>
    </row>
    <row r="35" spans="2:25">
      <c r="B35" s="878"/>
      <c r="C35" s="878"/>
      <c r="D35" s="878"/>
      <c r="E35" s="878"/>
      <c r="F35" s="878"/>
      <c r="G35" s="878"/>
      <c r="H35" s="878"/>
      <c r="I35" s="878"/>
      <c r="J35" s="878"/>
      <c r="K35" s="878"/>
      <c r="L35" s="878"/>
      <c r="M35" s="878"/>
      <c r="N35" s="878"/>
      <c r="O35" s="878"/>
      <c r="P35" s="878"/>
      <c r="Q35" s="878"/>
      <c r="R35" s="878"/>
      <c r="S35" s="878"/>
      <c r="T35" s="878"/>
      <c r="U35" s="878"/>
      <c r="V35" s="878"/>
      <c r="W35" s="878"/>
      <c r="X35" s="878"/>
      <c r="Y35" s="878"/>
    </row>
    <row r="36" spans="2:25">
      <c r="B36" s="878"/>
      <c r="C36" s="878"/>
      <c r="D36" s="878"/>
      <c r="E36" s="878"/>
      <c r="F36" s="878"/>
      <c r="G36" s="878"/>
      <c r="H36" s="878"/>
      <c r="I36" s="878"/>
      <c r="J36" s="878"/>
      <c r="K36" s="878"/>
      <c r="L36" s="878"/>
      <c r="M36" s="878"/>
      <c r="N36" s="878"/>
      <c r="O36" s="878"/>
      <c r="P36" s="878"/>
      <c r="Q36" s="878"/>
      <c r="R36" s="878"/>
      <c r="S36" s="878"/>
      <c r="T36" s="878"/>
      <c r="U36" s="878"/>
      <c r="V36" s="878"/>
      <c r="W36" s="878"/>
      <c r="X36" s="878"/>
      <c r="Y36" s="878"/>
    </row>
    <row r="37" spans="2:25">
      <c r="B37" s="878"/>
      <c r="C37" s="878"/>
      <c r="D37" s="878"/>
      <c r="E37" s="878"/>
      <c r="F37" s="878"/>
      <c r="G37" s="878"/>
      <c r="H37" s="878"/>
      <c r="I37" s="878"/>
      <c r="J37" s="878"/>
      <c r="K37" s="878"/>
      <c r="L37" s="878"/>
      <c r="M37" s="878"/>
      <c r="N37" s="878"/>
      <c r="O37" s="878"/>
      <c r="P37" s="878"/>
      <c r="Q37" s="878"/>
      <c r="R37" s="878"/>
      <c r="S37" s="878"/>
      <c r="T37" s="878"/>
      <c r="U37" s="878"/>
      <c r="V37" s="878"/>
      <c r="W37" s="878"/>
      <c r="X37" s="878"/>
      <c r="Y37" s="878"/>
    </row>
    <row r="38" spans="2:25">
      <c r="B38" s="878"/>
      <c r="C38" s="878"/>
      <c r="D38" s="878"/>
      <c r="E38" s="878"/>
      <c r="F38" s="878"/>
      <c r="G38" s="878"/>
      <c r="H38" s="878"/>
      <c r="I38" s="878"/>
      <c r="J38" s="878"/>
      <c r="K38" s="878"/>
      <c r="L38" s="878"/>
      <c r="M38" s="878"/>
      <c r="N38" s="878"/>
      <c r="O38" s="878"/>
      <c r="P38" s="878"/>
      <c r="Q38" s="878"/>
      <c r="R38" s="878"/>
      <c r="S38" s="878"/>
      <c r="T38" s="878"/>
      <c r="U38" s="878"/>
      <c r="V38" s="878"/>
      <c r="W38" s="878"/>
      <c r="X38" s="878"/>
      <c r="Y38" s="878"/>
    </row>
    <row r="39" spans="2:25">
      <c r="B39" s="878"/>
      <c r="C39" s="878"/>
      <c r="D39" s="878"/>
      <c r="E39" s="878"/>
      <c r="F39" s="878"/>
      <c r="G39" s="878"/>
      <c r="H39" s="878"/>
      <c r="I39" s="878"/>
      <c r="J39" s="878"/>
      <c r="K39" s="878"/>
      <c r="L39" s="878"/>
      <c r="M39" s="878"/>
      <c r="N39" s="878"/>
      <c r="O39" s="878"/>
      <c r="P39" s="878"/>
      <c r="Q39" s="878"/>
      <c r="R39" s="878"/>
      <c r="S39" s="878"/>
      <c r="T39" s="878"/>
      <c r="U39" s="878"/>
      <c r="V39" s="878"/>
      <c r="W39" s="878"/>
      <c r="X39" s="878"/>
      <c r="Y39" s="878"/>
    </row>
    <row r="40" spans="2:25">
      <c r="B40" s="878"/>
      <c r="C40" s="878"/>
      <c r="D40" s="878"/>
      <c r="E40" s="878"/>
      <c r="F40" s="878"/>
      <c r="G40" s="878"/>
      <c r="H40" s="878"/>
      <c r="I40" s="878"/>
      <c r="J40" s="878"/>
      <c r="K40" s="878"/>
      <c r="L40" s="878"/>
      <c r="M40" s="878"/>
      <c r="N40" s="878"/>
      <c r="O40" s="878"/>
      <c r="P40" s="878"/>
      <c r="Q40" s="878"/>
      <c r="R40" s="878"/>
      <c r="S40" s="878"/>
      <c r="T40" s="878"/>
      <c r="U40" s="878"/>
      <c r="V40" s="878"/>
      <c r="W40" s="878"/>
      <c r="X40" s="878"/>
      <c r="Y40" s="878"/>
    </row>
    <row r="41" spans="2:25" ht="15.75">
      <c r="B41" s="882"/>
      <c r="C41" s="882"/>
      <c r="D41" s="882"/>
      <c r="E41" s="882"/>
      <c r="F41" s="882"/>
      <c r="G41" s="882"/>
      <c r="H41" s="882"/>
      <c r="I41" s="882"/>
      <c r="J41" s="882"/>
      <c r="K41" s="882"/>
      <c r="L41" s="882"/>
      <c r="M41" s="882"/>
      <c r="N41" s="882"/>
      <c r="O41" s="882"/>
      <c r="P41" s="882"/>
      <c r="Q41" s="882"/>
      <c r="R41" s="882"/>
      <c r="S41" s="882"/>
      <c r="T41" s="882"/>
      <c r="U41" s="882"/>
      <c r="V41" s="882"/>
      <c r="W41" s="882"/>
      <c r="X41" s="882"/>
      <c r="Y41" s="882"/>
    </row>
    <row r="42" spans="2:25">
      <c r="B42" s="258"/>
    </row>
  </sheetData>
  <mergeCells count="111">
    <mergeCell ref="P4:Y4"/>
    <mergeCell ref="B5:C7"/>
    <mergeCell ref="D5:E6"/>
    <mergeCell ref="F5:G6"/>
    <mergeCell ref="P5:Y5"/>
    <mergeCell ref="H6:I6"/>
    <mergeCell ref="J6:K6"/>
    <mergeCell ref="L6:M6"/>
    <mergeCell ref="N6:O6"/>
    <mergeCell ref="P6:Y6"/>
    <mergeCell ref="P7:Y7"/>
    <mergeCell ref="P8:Y8"/>
    <mergeCell ref="P9:Y9"/>
    <mergeCell ref="B10:B11"/>
    <mergeCell ref="D10:D11"/>
    <mergeCell ref="E10:E11"/>
    <mergeCell ref="F10:F11"/>
    <mergeCell ref="G10:G11"/>
    <mergeCell ref="H10:H11"/>
    <mergeCell ref="I10:I11"/>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B25:Y25"/>
    <mergeCell ref="B26:Y26"/>
    <mergeCell ref="B27:Y27"/>
    <mergeCell ref="B28:Y28"/>
    <mergeCell ref="B29:Y29"/>
    <mergeCell ref="B30:Y30"/>
    <mergeCell ref="P20:Y20"/>
    <mergeCell ref="P21:Y21"/>
    <mergeCell ref="B22:L22"/>
    <mergeCell ref="P22:Y22"/>
    <mergeCell ref="P23:Y23"/>
    <mergeCell ref="B24:L24"/>
    <mergeCell ref="P24:Y24"/>
    <mergeCell ref="B38:Y38"/>
    <mergeCell ref="B39:Y39"/>
    <mergeCell ref="B40:Y40"/>
    <mergeCell ref="B41:Y41"/>
    <mergeCell ref="B31:Y31"/>
    <mergeCell ref="B32:M32"/>
    <mergeCell ref="B34:K34"/>
    <mergeCell ref="B35:Y35"/>
    <mergeCell ref="B36:Y36"/>
    <mergeCell ref="B37:Y37"/>
  </mergeCells>
  <hyperlinks>
    <hyperlink ref="I2" location="'Index '!A1" display="Return to index" xr:uid="{61C0F0B5-D233-4D57-9B2B-7FC8487D9A41}"/>
  </hyperlinks>
  <pageMargins left="0.7" right="0.7" top="0.75" bottom="0.75" header="0.3" footer="0.3"/>
  <pageSetup paperSize="9" orientation="portrait" r:id="rId1"/>
  <ignoredErrors>
    <ignoredError sqref="B8:B2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pageSetUpPr fitToPage="1"/>
  </sheetPr>
  <dimension ref="B2:N43"/>
  <sheetViews>
    <sheetView zoomScale="90" zoomScaleNormal="90" workbookViewId="0">
      <selection activeCell="J2" sqref="J2"/>
    </sheetView>
  </sheetViews>
  <sheetFormatPr defaultColWidth="9.140625" defaultRowHeight="15"/>
  <cols>
    <col min="1" max="1" width="5.85546875" style="23" customWidth="1"/>
    <col min="2" max="2" width="9.140625" style="23"/>
    <col min="3" max="3" width="35.140625" style="23" bestFit="1" customWidth="1"/>
    <col min="4" max="7" width="13.5703125" style="23" customWidth="1"/>
    <col min="8" max="8" width="17.140625" style="23" customWidth="1"/>
    <col min="9" max="9" width="15.85546875" style="23" customWidth="1"/>
    <col min="10" max="10" width="16.42578125" style="23" customWidth="1"/>
    <col min="11" max="16384" width="9.140625" style="23"/>
  </cols>
  <sheetData>
    <row r="2" spans="2:14" ht="21">
      <c r="B2" s="94" t="s">
        <v>1488</v>
      </c>
      <c r="J2" s="253" t="s">
        <v>224</v>
      </c>
    </row>
    <row r="3" spans="2:14" ht="21">
      <c r="B3" s="94"/>
    </row>
    <row r="5" spans="2:14">
      <c r="B5" s="772" t="str">
        <f>Dates!B2</f>
        <v>At 30 June 2024 (DKK mio.)</v>
      </c>
      <c r="C5" s="773"/>
      <c r="D5" s="857" t="s">
        <v>949</v>
      </c>
      <c r="E5" s="909" t="s">
        <v>950</v>
      </c>
      <c r="F5" s="197"/>
      <c r="G5" s="197"/>
      <c r="H5" s="198"/>
    </row>
    <row r="6" spans="2:14">
      <c r="B6" s="843"/>
      <c r="C6" s="844"/>
      <c r="D6" s="857"/>
      <c r="E6" s="855"/>
      <c r="F6" s="855" t="s">
        <v>951</v>
      </c>
      <c r="G6" s="855" t="s">
        <v>952</v>
      </c>
      <c r="H6" s="199"/>
    </row>
    <row r="7" spans="2:14" ht="45">
      <c r="B7" s="774"/>
      <c r="C7" s="775"/>
      <c r="D7" s="857"/>
      <c r="E7" s="855"/>
      <c r="F7" s="855"/>
      <c r="G7" s="855"/>
      <c r="H7" s="200" t="s">
        <v>953</v>
      </c>
    </row>
    <row r="8" spans="2:14">
      <c r="B8" s="149">
        <v>1</v>
      </c>
      <c r="C8" s="150" t="s">
        <v>796</v>
      </c>
      <c r="D8" s="151">
        <v>10572.278533907484</v>
      </c>
      <c r="E8" s="151">
        <v>40703.85561082718</v>
      </c>
      <c r="F8" s="151">
        <v>40703.85561082718</v>
      </c>
      <c r="G8" s="529">
        <v>0</v>
      </c>
      <c r="H8" s="529">
        <v>0</v>
      </c>
    </row>
    <row r="9" spans="2:14">
      <c r="B9" s="152">
        <v>2</v>
      </c>
      <c r="C9" s="153" t="s">
        <v>954</v>
      </c>
      <c r="D9" s="529">
        <v>0</v>
      </c>
      <c r="E9" s="529">
        <v>0</v>
      </c>
      <c r="F9" s="529">
        <v>0</v>
      </c>
      <c r="G9" s="529">
        <v>0</v>
      </c>
      <c r="H9" s="529">
        <v>0</v>
      </c>
    </row>
    <row r="10" spans="2:14">
      <c r="B10" s="201">
        <v>3</v>
      </c>
      <c r="C10" s="202" t="s">
        <v>324</v>
      </c>
      <c r="D10" s="203">
        <v>10572.278533907484</v>
      </c>
      <c r="E10" s="203">
        <v>40703.85561082718</v>
      </c>
      <c r="F10" s="203">
        <v>40703.85561082718</v>
      </c>
      <c r="G10" s="482">
        <v>0</v>
      </c>
      <c r="H10" s="482">
        <v>0</v>
      </c>
    </row>
    <row r="11" spans="2:14">
      <c r="B11" s="152">
        <v>4</v>
      </c>
      <c r="C11" s="154" t="s">
        <v>955</v>
      </c>
      <c r="D11" s="151">
        <v>853.61054747117009</v>
      </c>
      <c r="E11" s="151">
        <v>2015.3676122915488</v>
      </c>
      <c r="F11" s="151">
        <v>2015.3676122915488</v>
      </c>
      <c r="G11" s="529">
        <v>0</v>
      </c>
      <c r="H11" s="529">
        <v>0</v>
      </c>
      <c r="N11" s="236"/>
    </row>
    <row r="12" spans="2:14">
      <c r="B12" s="156">
        <v>5</v>
      </c>
      <c r="C12" s="157" t="s">
        <v>862</v>
      </c>
      <c r="D12" s="158">
        <v>853.61054747117009</v>
      </c>
      <c r="E12" s="158">
        <v>2015.3676122915488</v>
      </c>
      <c r="F12" s="155"/>
      <c r="G12" s="155"/>
      <c r="H12" s="155"/>
    </row>
    <row r="43" spans="6:6">
      <c r="F43" s="228"/>
    </row>
  </sheetData>
  <mergeCells count="5">
    <mergeCell ref="D5:D7"/>
    <mergeCell ref="E5:E7"/>
    <mergeCell ref="F6:F7"/>
    <mergeCell ref="G6:G7"/>
    <mergeCell ref="B5:C7"/>
  </mergeCells>
  <hyperlinks>
    <hyperlink ref="J2" location="'Index '!A1" display="Return to index" xr:uid="{2A6D58CA-5533-4076-9F79-6F98DBDB04FA}"/>
  </hyperlinks>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dimension ref="A2:DR43"/>
  <sheetViews>
    <sheetView zoomScale="90" zoomScaleNormal="90" zoomScalePageLayoutView="60" workbookViewId="0">
      <selection activeCell="E2" sqref="E2"/>
    </sheetView>
  </sheetViews>
  <sheetFormatPr defaultColWidth="11.5703125" defaultRowHeight="15"/>
  <cols>
    <col min="1" max="1" width="5.5703125" style="23" customWidth="1"/>
    <col min="2" max="2" width="24.42578125" style="23" customWidth="1"/>
    <col min="3" max="3" width="55.140625" style="23" customWidth="1"/>
    <col min="4" max="7" width="28.140625" style="23" customWidth="1"/>
    <col min="8" max="8" width="23.42578125" style="23" customWidth="1"/>
    <col min="9" max="9" width="22.5703125" style="23" customWidth="1"/>
    <col min="10" max="10" width="11.5703125" style="23"/>
    <col min="11" max="11" width="32.5703125" style="23" customWidth="1"/>
    <col min="12" max="122" width="11.5703125" style="23"/>
  </cols>
  <sheetData>
    <row r="2" spans="1:122" ht="21">
      <c r="A2" s="22"/>
      <c r="B2" s="94" t="s">
        <v>1490</v>
      </c>
      <c r="E2" s="253" t="s">
        <v>224</v>
      </c>
    </row>
    <row r="3" spans="1:122">
      <c r="DD3"/>
      <c r="DE3"/>
      <c r="DF3"/>
      <c r="DG3"/>
      <c r="DH3"/>
      <c r="DI3"/>
      <c r="DJ3"/>
      <c r="DK3"/>
      <c r="DL3"/>
      <c r="DM3"/>
      <c r="DN3"/>
      <c r="DO3"/>
      <c r="DP3"/>
      <c r="DQ3"/>
      <c r="DR3"/>
    </row>
    <row r="4" spans="1:122">
      <c r="DD4"/>
      <c r="DE4"/>
      <c r="DF4"/>
      <c r="DG4"/>
      <c r="DH4"/>
      <c r="DI4"/>
      <c r="DJ4"/>
      <c r="DK4"/>
      <c r="DL4"/>
      <c r="DM4"/>
      <c r="DN4"/>
      <c r="DO4"/>
      <c r="DP4"/>
      <c r="DQ4"/>
      <c r="DR4"/>
    </row>
    <row r="5" spans="1:122" s="25" customFormat="1">
      <c r="A5" s="24"/>
      <c r="B5" s="757" t="str">
        <f>Dates!B2</f>
        <v>At 30 June 2024 (DKK mio.)</v>
      </c>
      <c r="C5" s="809" t="s">
        <v>956</v>
      </c>
      <c r="D5" s="910" t="s">
        <v>957</v>
      </c>
      <c r="E5" s="911"/>
      <c r="F5" s="912" t="s">
        <v>958</v>
      </c>
      <c r="G5" s="910"/>
      <c r="H5" s="912" t="s">
        <v>959</v>
      </c>
      <c r="I5" s="910"/>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row>
    <row r="6" spans="1:122" s="25" customFormat="1">
      <c r="A6" s="24"/>
      <c r="B6" s="758"/>
      <c r="C6" s="809"/>
      <c r="D6" s="204" t="s">
        <v>960</v>
      </c>
      <c r="E6" s="204" t="s">
        <v>961</v>
      </c>
      <c r="F6" s="204" t="s">
        <v>960</v>
      </c>
      <c r="G6" s="204" t="s">
        <v>961</v>
      </c>
      <c r="H6" s="204" t="s">
        <v>962</v>
      </c>
      <c r="I6" s="204" t="s">
        <v>963</v>
      </c>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row>
    <row r="7" spans="1:122" s="27" customFormat="1">
      <c r="A7" s="26"/>
      <c r="B7" s="474">
        <v>1</v>
      </c>
      <c r="C7" s="533" t="s">
        <v>964</v>
      </c>
      <c r="D7" s="682">
        <v>18102038749.439999</v>
      </c>
      <c r="E7" s="682">
        <v>148651.09</v>
      </c>
      <c r="F7" s="682">
        <v>18159817531.52</v>
      </c>
      <c r="G7" s="682">
        <v>40329503.93</v>
      </c>
      <c r="H7" s="224">
        <v>0</v>
      </c>
      <c r="I7" s="224">
        <v>0</v>
      </c>
      <c r="J7" s="68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row>
    <row r="8" spans="1:122" s="27" customFormat="1">
      <c r="A8" s="26"/>
      <c r="B8" s="474">
        <v>2</v>
      </c>
      <c r="C8" s="406" t="s">
        <v>965</v>
      </c>
      <c r="D8" s="682">
        <v>8181543.0999999996</v>
      </c>
      <c r="E8" s="682">
        <v>12776524.65</v>
      </c>
      <c r="F8" s="682">
        <v>8231564.3899999997</v>
      </c>
      <c r="G8" s="682">
        <v>1972854.03</v>
      </c>
      <c r="H8" s="224">
        <v>0</v>
      </c>
      <c r="I8" s="224">
        <v>0</v>
      </c>
      <c r="J8" s="68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row>
    <row r="9" spans="1:122" s="27" customFormat="1">
      <c r="A9" s="26"/>
      <c r="B9" s="474">
        <v>3</v>
      </c>
      <c r="C9" s="406" t="s">
        <v>966</v>
      </c>
      <c r="D9" s="224">
        <v>0</v>
      </c>
      <c r="E9" s="224">
        <v>0</v>
      </c>
      <c r="F9" s="224">
        <v>0</v>
      </c>
      <c r="G9" s="224">
        <v>0</v>
      </c>
      <c r="H9" s="224">
        <v>0</v>
      </c>
      <c r="I9" s="534">
        <v>0</v>
      </c>
      <c r="J9" s="68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row>
    <row r="10" spans="1:122" s="27" customFormat="1">
      <c r="A10" s="26"/>
      <c r="B10" s="474">
        <v>4</v>
      </c>
      <c r="C10" s="406" t="s">
        <v>967</v>
      </c>
      <c r="D10" s="224">
        <v>0</v>
      </c>
      <c r="E10" s="224">
        <v>0</v>
      </c>
      <c r="F10" s="224">
        <v>0</v>
      </c>
      <c r="G10" s="224">
        <v>0</v>
      </c>
      <c r="H10" s="224">
        <v>0</v>
      </c>
      <c r="I10" s="534">
        <v>0</v>
      </c>
      <c r="J10" s="68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row>
    <row r="11" spans="1:122" s="27" customFormat="1">
      <c r="A11" s="26"/>
      <c r="B11" s="474">
        <v>5</v>
      </c>
      <c r="C11" s="406" t="s">
        <v>968</v>
      </c>
      <c r="D11" s="224">
        <v>0</v>
      </c>
      <c r="E11" s="224">
        <v>0</v>
      </c>
      <c r="F11" s="224">
        <v>0</v>
      </c>
      <c r="G11" s="224">
        <v>0</v>
      </c>
      <c r="H11" s="224">
        <v>0</v>
      </c>
      <c r="I11" s="534">
        <v>0</v>
      </c>
      <c r="J11" s="686"/>
      <c r="K11" s="26"/>
      <c r="L11" s="26"/>
      <c r="M11" s="26"/>
      <c r="N11" s="240"/>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row>
    <row r="12" spans="1:122" s="27" customFormat="1">
      <c r="A12" s="26"/>
      <c r="B12" s="474">
        <v>6</v>
      </c>
      <c r="C12" s="406" t="s">
        <v>663</v>
      </c>
      <c r="D12" s="682">
        <v>467191459.16000003</v>
      </c>
      <c r="E12" s="682">
        <v>349363603.49000001</v>
      </c>
      <c r="F12" s="682">
        <v>490290671.16000003</v>
      </c>
      <c r="G12" s="682">
        <v>174754112.06999999</v>
      </c>
      <c r="H12" s="683">
        <v>220674498.41</v>
      </c>
      <c r="I12" s="304">
        <v>33.181900523785004</v>
      </c>
      <c r="J12" s="68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row>
    <row r="13" spans="1:122" s="27" customFormat="1">
      <c r="A13" s="26"/>
      <c r="B13" s="474">
        <v>7</v>
      </c>
      <c r="C13" s="406" t="s">
        <v>666</v>
      </c>
      <c r="D13" s="682">
        <v>17987243686.700001</v>
      </c>
      <c r="E13" s="682">
        <v>13300346250.879999</v>
      </c>
      <c r="F13" s="682">
        <v>17734400391.029999</v>
      </c>
      <c r="G13" s="682">
        <v>1323990960.9200001</v>
      </c>
      <c r="H13" s="683">
        <v>17168365628.09</v>
      </c>
      <c r="I13" s="304">
        <v>90.082973484188599</v>
      </c>
      <c r="J13" s="68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row>
    <row r="14" spans="1:122" s="27" customFormat="1">
      <c r="A14" s="26"/>
      <c r="B14" s="474">
        <v>8</v>
      </c>
      <c r="C14" s="406" t="s">
        <v>969</v>
      </c>
      <c r="D14" s="682">
        <v>24358735736.049999</v>
      </c>
      <c r="E14" s="682">
        <v>21458221339.439999</v>
      </c>
      <c r="F14" s="682">
        <v>24210583328.68</v>
      </c>
      <c r="G14" s="682">
        <v>4507085451.0200005</v>
      </c>
      <c r="H14" s="683">
        <v>20523314929.189999</v>
      </c>
      <c r="I14" s="304">
        <v>71.465811123560101</v>
      </c>
      <c r="J14" s="68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row>
    <row r="15" spans="1:122" s="27" customFormat="1">
      <c r="A15" s="26"/>
      <c r="B15" s="474">
        <v>9</v>
      </c>
      <c r="C15" s="406" t="s">
        <v>970</v>
      </c>
      <c r="D15" s="682">
        <v>6325624614.7200003</v>
      </c>
      <c r="E15" s="682">
        <v>1194459843.28</v>
      </c>
      <c r="F15" s="682">
        <v>6319879807.0699997</v>
      </c>
      <c r="G15" s="682">
        <v>1174028620.22</v>
      </c>
      <c r="H15" s="683">
        <v>2583238724.1899996</v>
      </c>
      <c r="I15" s="304">
        <v>34.471180816445703</v>
      </c>
      <c r="J15" s="68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row>
    <row r="16" spans="1:122" s="27" customFormat="1">
      <c r="A16" s="26"/>
      <c r="B16" s="474">
        <v>10</v>
      </c>
      <c r="C16" s="406" t="s">
        <v>668</v>
      </c>
      <c r="D16" s="682">
        <v>973346199.20000005</v>
      </c>
      <c r="E16" s="682">
        <v>704519795.94000006</v>
      </c>
      <c r="F16" s="682">
        <v>959639085.97000003</v>
      </c>
      <c r="G16" s="682">
        <v>422647254.45999998</v>
      </c>
      <c r="H16" s="683">
        <v>1844940117.9300001</v>
      </c>
      <c r="I16" s="304">
        <v>133.470183707095</v>
      </c>
      <c r="J16" s="68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row>
    <row r="17" spans="1:122" s="27" customFormat="1">
      <c r="A17" s="26"/>
      <c r="B17" s="474">
        <v>11</v>
      </c>
      <c r="C17" s="406" t="s">
        <v>971</v>
      </c>
      <c r="D17" s="682">
        <v>759770794.50999999</v>
      </c>
      <c r="E17" s="682">
        <v>506957088.63</v>
      </c>
      <c r="F17" s="682">
        <v>755499489.45000005</v>
      </c>
      <c r="G17" s="682">
        <v>83961621.590000004</v>
      </c>
      <c r="H17" s="683">
        <v>1259191666.6300001</v>
      </c>
      <c r="I17" s="304">
        <v>150.00000000833899</v>
      </c>
      <c r="J17" s="68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row>
    <row r="18" spans="1:122" s="27" customFormat="1">
      <c r="A18" s="26"/>
      <c r="B18" s="474">
        <v>12</v>
      </c>
      <c r="C18" s="406" t="s">
        <v>658</v>
      </c>
      <c r="D18" s="682">
        <v>1506321428.5699999</v>
      </c>
      <c r="E18" s="224">
        <v>0</v>
      </c>
      <c r="F18" s="682">
        <v>1506321428.5699999</v>
      </c>
      <c r="G18" s="224">
        <v>0</v>
      </c>
      <c r="H18" s="683">
        <v>150632142.86000001</v>
      </c>
      <c r="I18" s="304">
        <v>10.000000000199201</v>
      </c>
      <c r="J18" s="68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row>
    <row r="19" spans="1:122" s="27" customFormat="1" ht="30">
      <c r="A19" s="26"/>
      <c r="B19" s="474">
        <v>13</v>
      </c>
      <c r="C19" s="406" t="s">
        <v>972</v>
      </c>
      <c r="D19" s="224">
        <v>0</v>
      </c>
      <c r="E19" s="224">
        <v>0</v>
      </c>
      <c r="F19" s="224">
        <v>0</v>
      </c>
      <c r="G19" s="224">
        <v>0</v>
      </c>
      <c r="H19" s="224">
        <v>0</v>
      </c>
      <c r="I19" s="304">
        <v>0</v>
      </c>
      <c r="J19" s="68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row>
    <row r="20" spans="1:122" s="27" customFormat="1">
      <c r="A20" s="26"/>
      <c r="B20" s="474">
        <v>14</v>
      </c>
      <c r="C20" s="406" t="s">
        <v>973</v>
      </c>
      <c r="D20" s="224">
        <v>0</v>
      </c>
      <c r="E20" s="224">
        <v>0</v>
      </c>
      <c r="F20" s="224">
        <v>0</v>
      </c>
      <c r="G20" s="224">
        <v>0</v>
      </c>
      <c r="H20" s="224">
        <v>0</v>
      </c>
      <c r="I20" s="304">
        <v>0</v>
      </c>
      <c r="J20" s="68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row>
    <row r="21" spans="1:122" s="27" customFormat="1">
      <c r="A21" s="26"/>
      <c r="B21" s="474">
        <v>15</v>
      </c>
      <c r="C21" s="406" t="s">
        <v>974</v>
      </c>
      <c r="D21" s="682">
        <v>1139035694.9200001</v>
      </c>
      <c r="E21" s="224">
        <v>0</v>
      </c>
      <c r="F21" s="682">
        <v>1139035694.9200001</v>
      </c>
      <c r="G21" s="224">
        <v>0</v>
      </c>
      <c r="H21" s="683">
        <v>2322173177.9099998</v>
      </c>
      <c r="I21" s="304">
        <v>203.87185303030401</v>
      </c>
      <c r="J21" s="68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row>
    <row r="22" spans="1:122" s="27" customFormat="1">
      <c r="A22" s="26"/>
      <c r="B22" s="474">
        <v>16</v>
      </c>
      <c r="C22" s="406" t="s">
        <v>975</v>
      </c>
      <c r="D22" s="682">
        <v>3442599725.1999998</v>
      </c>
      <c r="E22" s="682">
        <v>91448991.25</v>
      </c>
      <c r="F22" s="682">
        <v>3442599725.1999998</v>
      </c>
      <c r="G22" s="682">
        <v>91448991.25</v>
      </c>
      <c r="H22" s="683">
        <v>3246562237.0799999</v>
      </c>
      <c r="I22" s="304">
        <v>91.8652372268715</v>
      </c>
      <c r="J22" s="68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row>
    <row r="23" spans="1:122" s="27" customFormat="1">
      <c r="A23" s="26"/>
      <c r="B23" s="535">
        <v>17</v>
      </c>
      <c r="C23" s="536" t="s">
        <v>324</v>
      </c>
      <c r="D23" s="684">
        <v>75070089631.570007</v>
      </c>
      <c r="E23" s="684">
        <v>37618242088.650002</v>
      </c>
      <c r="F23" s="684">
        <v>74726298717.960007</v>
      </c>
      <c r="G23" s="684">
        <v>7820219369.4900007</v>
      </c>
      <c r="H23" s="685">
        <v>49319093122.289993</v>
      </c>
      <c r="I23" s="305">
        <v>59.747030238199997</v>
      </c>
      <c r="J23" s="68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row>
    <row r="24" spans="1:122" s="27" customFormat="1">
      <c r="A24" s="26"/>
      <c r="B24" s="26"/>
      <c r="C24" s="26"/>
      <c r="D24" s="26"/>
      <c r="E24" s="26"/>
      <c r="F24" s="26"/>
      <c r="G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row>
    <row r="25" spans="1:122" s="27" customForma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row>
    <row r="26" spans="1:122" s="27" customFormat="1">
      <c r="A26" s="26"/>
      <c r="B26" s="26"/>
      <c r="C26" s="26"/>
      <c r="D26" s="26"/>
      <c r="E26" s="26"/>
      <c r="F26" s="26"/>
      <c r="G26" s="26"/>
      <c r="H26" s="26"/>
      <c r="I26" s="26"/>
      <c r="J26" s="2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228"/>
    </row>
  </sheetData>
  <mergeCells count="5">
    <mergeCell ref="C5:C6"/>
    <mergeCell ref="D5:E5"/>
    <mergeCell ref="F5:G5"/>
    <mergeCell ref="H5:I5"/>
    <mergeCell ref="B5:B6"/>
  </mergeCells>
  <hyperlinks>
    <hyperlink ref="E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dimension ref="A2:DX43"/>
  <sheetViews>
    <sheetView zoomScale="90" zoomScaleNormal="90" zoomScaleSheetLayoutView="90" workbookViewId="0">
      <selection activeCell="D2" sqref="D2"/>
    </sheetView>
  </sheetViews>
  <sheetFormatPr defaultColWidth="22.5703125" defaultRowHeight="15"/>
  <cols>
    <col min="1" max="1" width="5" style="23" customWidth="1"/>
    <col min="2" max="2" width="31.42578125" style="23" customWidth="1"/>
    <col min="3" max="3" width="40.140625" style="23" customWidth="1"/>
    <col min="4" max="4" width="14.5703125" style="23" customWidth="1"/>
    <col min="5" max="20" width="12.5703125" style="23" customWidth="1"/>
    <col min="21" max="21" width="22.5703125" style="23"/>
    <col min="22" max="22" width="33.85546875" style="23" customWidth="1"/>
    <col min="23" max="128" width="22.5703125" style="23"/>
  </cols>
  <sheetData>
    <row r="2" spans="1:128" ht="21">
      <c r="A2" s="22"/>
      <c r="B2" s="94" t="s">
        <v>1491</v>
      </c>
      <c r="D2" s="253" t="s">
        <v>224</v>
      </c>
    </row>
    <row r="3" spans="1:128">
      <c r="DJ3"/>
      <c r="DK3"/>
      <c r="DL3"/>
      <c r="DM3"/>
      <c r="DN3"/>
      <c r="DO3"/>
      <c r="DP3"/>
      <c r="DQ3"/>
      <c r="DR3"/>
      <c r="DS3"/>
      <c r="DT3"/>
      <c r="DU3"/>
      <c r="DV3"/>
      <c r="DW3"/>
      <c r="DX3"/>
    </row>
    <row r="4" spans="1:128">
      <c r="DJ4"/>
      <c r="DK4"/>
      <c r="DL4"/>
      <c r="DM4"/>
      <c r="DN4"/>
      <c r="DO4"/>
      <c r="DP4"/>
      <c r="DQ4"/>
      <c r="DR4"/>
      <c r="DS4"/>
      <c r="DT4"/>
      <c r="DU4"/>
      <c r="DV4"/>
      <c r="DW4"/>
      <c r="DX4"/>
    </row>
    <row r="5" spans="1:128" s="25" customFormat="1">
      <c r="A5" s="24"/>
      <c r="B5" s="757" t="str">
        <f>Dates!B2</f>
        <v>At 30 June 2024 (DKK mio.)</v>
      </c>
      <c r="C5" s="809" t="s">
        <v>956</v>
      </c>
      <c r="D5" s="913" t="s">
        <v>976</v>
      </c>
      <c r="E5" s="913"/>
      <c r="F5" s="913"/>
      <c r="G5" s="913"/>
      <c r="H5" s="913"/>
      <c r="I5" s="913"/>
      <c r="J5" s="913"/>
      <c r="K5" s="913"/>
      <c r="L5" s="913"/>
      <c r="M5" s="913"/>
      <c r="N5" s="913"/>
      <c r="O5" s="913"/>
      <c r="P5" s="913"/>
      <c r="Q5" s="913"/>
      <c r="R5" s="913"/>
      <c r="S5" s="914" t="s">
        <v>324</v>
      </c>
      <c r="T5" s="914" t="s">
        <v>977</v>
      </c>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row>
    <row r="6" spans="1:128" s="25" customFormat="1">
      <c r="A6" s="24"/>
      <c r="B6" s="759"/>
      <c r="C6" s="809"/>
      <c r="D6" s="205">
        <v>0</v>
      </c>
      <c r="E6" s="537">
        <v>0.02</v>
      </c>
      <c r="F6" s="205">
        <v>0.04</v>
      </c>
      <c r="G6" s="537">
        <v>0.1</v>
      </c>
      <c r="H6" s="537">
        <v>0.2</v>
      </c>
      <c r="I6" s="537">
        <v>0.35</v>
      </c>
      <c r="J6" s="537">
        <v>0.5</v>
      </c>
      <c r="K6" s="537">
        <v>0.7</v>
      </c>
      <c r="L6" s="537">
        <v>0.75</v>
      </c>
      <c r="M6" s="537">
        <v>1</v>
      </c>
      <c r="N6" s="537">
        <v>1.5</v>
      </c>
      <c r="O6" s="537">
        <v>2.5</v>
      </c>
      <c r="P6" s="537">
        <v>3.7</v>
      </c>
      <c r="Q6" s="537">
        <v>12.5</v>
      </c>
      <c r="R6" s="537" t="s">
        <v>978</v>
      </c>
      <c r="S6" s="914"/>
      <c r="T6" s="91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row>
    <row r="7" spans="1:128" s="27" customFormat="1">
      <c r="A7" s="26"/>
      <c r="B7" s="474">
        <v>1</v>
      </c>
      <c r="C7" s="533" t="s">
        <v>964</v>
      </c>
      <c r="D7" s="299">
        <v>18200.147035450009</v>
      </c>
      <c r="E7" s="529">
        <v>0</v>
      </c>
      <c r="F7" s="529">
        <v>0</v>
      </c>
      <c r="G7" s="529">
        <v>0</v>
      </c>
      <c r="H7" s="529">
        <v>0</v>
      </c>
      <c r="I7" s="529">
        <v>0</v>
      </c>
      <c r="J7" s="529">
        <v>0</v>
      </c>
      <c r="K7" s="529">
        <v>0</v>
      </c>
      <c r="L7" s="529">
        <v>0</v>
      </c>
      <c r="M7" s="529">
        <v>0</v>
      </c>
      <c r="N7" s="529">
        <v>0</v>
      </c>
      <c r="O7" s="529">
        <v>0</v>
      </c>
      <c r="P7" s="529">
        <v>0</v>
      </c>
      <c r="Q7" s="529">
        <v>0</v>
      </c>
      <c r="R7" s="529">
        <v>0</v>
      </c>
      <c r="S7" s="300">
        <v>18200.147035450009</v>
      </c>
      <c r="T7" s="301">
        <v>18200.147035450009</v>
      </c>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row>
    <row r="8" spans="1:128" s="27" customFormat="1">
      <c r="A8" s="26"/>
      <c r="B8" s="474">
        <v>2</v>
      </c>
      <c r="C8" s="406" t="s">
        <v>965</v>
      </c>
      <c r="D8" s="299">
        <v>10.20441842</v>
      </c>
      <c r="E8" s="529">
        <v>0</v>
      </c>
      <c r="F8" s="529">
        <v>0</v>
      </c>
      <c r="G8" s="529">
        <v>0</v>
      </c>
      <c r="H8" s="529">
        <v>0</v>
      </c>
      <c r="I8" s="529">
        <v>0</v>
      </c>
      <c r="J8" s="529">
        <v>0</v>
      </c>
      <c r="K8" s="529">
        <v>0</v>
      </c>
      <c r="L8" s="529">
        <v>0</v>
      </c>
      <c r="M8" s="529">
        <v>0</v>
      </c>
      <c r="N8" s="529">
        <v>0</v>
      </c>
      <c r="O8" s="529">
        <v>0</v>
      </c>
      <c r="P8" s="529">
        <v>0</v>
      </c>
      <c r="Q8" s="529">
        <v>0</v>
      </c>
      <c r="R8" s="529">
        <v>0</v>
      </c>
      <c r="S8" s="300">
        <v>10.20441842</v>
      </c>
      <c r="T8" s="301">
        <v>10.20441842</v>
      </c>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row>
    <row r="9" spans="1:128" s="27" customFormat="1">
      <c r="A9" s="26"/>
      <c r="B9" s="474">
        <v>3</v>
      </c>
      <c r="C9" s="406" t="s">
        <v>966</v>
      </c>
      <c r="D9" s="529">
        <v>0</v>
      </c>
      <c r="E9" s="529">
        <v>0</v>
      </c>
      <c r="F9" s="529">
        <v>0</v>
      </c>
      <c r="G9" s="529">
        <v>0</v>
      </c>
      <c r="H9" s="529">
        <v>0</v>
      </c>
      <c r="I9" s="529">
        <v>0</v>
      </c>
      <c r="J9" s="529">
        <v>0</v>
      </c>
      <c r="K9" s="529">
        <v>0</v>
      </c>
      <c r="L9" s="529">
        <v>0</v>
      </c>
      <c r="M9" s="529">
        <v>0</v>
      </c>
      <c r="N9" s="529">
        <v>0</v>
      </c>
      <c r="O9" s="529">
        <v>0</v>
      </c>
      <c r="P9" s="529">
        <v>0</v>
      </c>
      <c r="Q9" s="529">
        <v>0</v>
      </c>
      <c r="R9" s="529">
        <v>0</v>
      </c>
      <c r="S9" s="529">
        <v>0</v>
      </c>
      <c r="T9" s="529">
        <v>0</v>
      </c>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row>
    <row r="10" spans="1:128" s="27" customFormat="1">
      <c r="A10" s="26"/>
      <c r="B10" s="474">
        <v>4</v>
      </c>
      <c r="C10" s="406" t="s">
        <v>967</v>
      </c>
      <c r="D10" s="529">
        <v>0</v>
      </c>
      <c r="E10" s="529">
        <v>0</v>
      </c>
      <c r="F10" s="529">
        <v>0</v>
      </c>
      <c r="G10" s="529">
        <v>0</v>
      </c>
      <c r="H10" s="529">
        <v>0</v>
      </c>
      <c r="I10" s="529">
        <v>0</v>
      </c>
      <c r="J10" s="529">
        <v>0</v>
      </c>
      <c r="K10" s="529">
        <v>0</v>
      </c>
      <c r="L10" s="529">
        <v>0</v>
      </c>
      <c r="M10" s="529">
        <v>0</v>
      </c>
      <c r="N10" s="529">
        <v>0</v>
      </c>
      <c r="O10" s="529">
        <v>0</v>
      </c>
      <c r="P10" s="529">
        <v>0</v>
      </c>
      <c r="Q10" s="529">
        <v>0</v>
      </c>
      <c r="R10" s="529">
        <v>0</v>
      </c>
      <c r="S10" s="529">
        <v>0</v>
      </c>
      <c r="T10" s="529">
        <v>0</v>
      </c>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row>
    <row r="11" spans="1:128" s="27" customFormat="1">
      <c r="A11" s="26"/>
      <c r="B11" s="474">
        <v>5</v>
      </c>
      <c r="C11" s="406" t="s">
        <v>968</v>
      </c>
      <c r="D11" s="529">
        <v>0</v>
      </c>
      <c r="E11" s="529">
        <v>0</v>
      </c>
      <c r="F11" s="529">
        <v>0</v>
      </c>
      <c r="G11" s="529">
        <v>0</v>
      </c>
      <c r="H11" s="529">
        <v>0</v>
      </c>
      <c r="I11" s="529">
        <v>0</v>
      </c>
      <c r="J11" s="529">
        <v>0</v>
      </c>
      <c r="K11" s="529">
        <v>0</v>
      </c>
      <c r="L11" s="529">
        <v>0</v>
      </c>
      <c r="M11" s="529">
        <v>0</v>
      </c>
      <c r="N11" s="529">
        <v>0</v>
      </c>
      <c r="O11" s="529">
        <v>0</v>
      </c>
      <c r="P11" s="529">
        <v>0</v>
      </c>
      <c r="Q11" s="529">
        <v>0</v>
      </c>
      <c r="R11" s="529">
        <v>0</v>
      </c>
      <c r="S11" s="529">
        <v>0</v>
      </c>
      <c r="T11" s="529">
        <v>0</v>
      </c>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row>
    <row r="12" spans="1:128" s="27" customFormat="1">
      <c r="A12" s="26"/>
      <c r="B12" s="474">
        <v>6</v>
      </c>
      <c r="C12" s="406" t="s">
        <v>663</v>
      </c>
      <c r="D12" s="529">
        <v>0</v>
      </c>
      <c r="E12" s="529">
        <v>0</v>
      </c>
      <c r="F12" s="529">
        <v>0</v>
      </c>
      <c r="G12" s="529">
        <v>0</v>
      </c>
      <c r="H12" s="299">
        <v>377.0509111799999</v>
      </c>
      <c r="I12" s="529">
        <v>0</v>
      </c>
      <c r="J12" s="299">
        <v>285.45911298000004</v>
      </c>
      <c r="K12" s="529">
        <v>0</v>
      </c>
      <c r="L12" s="529">
        <v>0</v>
      </c>
      <c r="M12" s="299">
        <v>2.5347600699999999</v>
      </c>
      <c r="N12" s="529">
        <v>2.3841857910156249E-13</v>
      </c>
      <c r="O12" s="529">
        <v>0</v>
      </c>
      <c r="P12" s="529">
        <v>0</v>
      </c>
      <c r="Q12" s="529">
        <v>0</v>
      </c>
      <c r="R12" s="529">
        <v>0</v>
      </c>
      <c r="S12" s="300">
        <v>665.04478423000012</v>
      </c>
      <c r="T12" s="529">
        <v>452.20163778000017</v>
      </c>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row>
    <row r="13" spans="1:128" s="27" customFormat="1">
      <c r="A13" s="26"/>
      <c r="B13" s="474">
        <v>7</v>
      </c>
      <c r="C13" s="406" t="s">
        <v>666</v>
      </c>
      <c r="D13" s="299">
        <v>34.861420500000001</v>
      </c>
      <c r="E13" s="529">
        <v>0</v>
      </c>
      <c r="F13" s="529">
        <v>0</v>
      </c>
      <c r="G13" s="529">
        <v>0</v>
      </c>
      <c r="H13" s="529">
        <v>0</v>
      </c>
      <c r="I13" s="529">
        <v>0</v>
      </c>
      <c r="J13" s="529">
        <v>0</v>
      </c>
      <c r="K13" s="529">
        <v>0</v>
      </c>
      <c r="L13" s="529">
        <v>0</v>
      </c>
      <c r="M13" s="299">
        <v>19023.529930450011</v>
      </c>
      <c r="N13" s="529">
        <v>0</v>
      </c>
      <c r="O13" s="529">
        <v>0</v>
      </c>
      <c r="P13" s="529">
        <v>0</v>
      </c>
      <c r="Q13" s="529">
        <v>0</v>
      </c>
      <c r="R13" s="529">
        <v>0</v>
      </c>
      <c r="S13" s="300">
        <v>19058.391350950013</v>
      </c>
      <c r="T13" s="301">
        <v>18983.13683846001</v>
      </c>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row>
    <row r="14" spans="1:128" s="27" customFormat="1">
      <c r="A14" s="26"/>
      <c r="B14" s="474">
        <v>8</v>
      </c>
      <c r="C14" s="406" t="s">
        <v>969</v>
      </c>
      <c r="D14" s="529">
        <v>0</v>
      </c>
      <c r="E14" s="529">
        <v>0</v>
      </c>
      <c r="F14" s="529">
        <v>0</v>
      </c>
      <c r="G14" s="529">
        <v>0</v>
      </c>
      <c r="H14" s="529">
        <v>0</v>
      </c>
      <c r="I14" s="529">
        <v>0</v>
      </c>
      <c r="J14" s="529">
        <v>0</v>
      </c>
      <c r="K14" s="529">
        <v>0</v>
      </c>
      <c r="L14" s="299">
        <v>28717.668778697902</v>
      </c>
      <c r="M14" s="529">
        <v>0</v>
      </c>
      <c r="N14" s="529">
        <v>0</v>
      </c>
      <c r="O14" s="529">
        <v>0</v>
      </c>
      <c r="P14" s="529">
        <v>0</v>
      </c>
      <c r="Q14" s="529">
        <v>0</v>
      </c>
      <c r="R14" s="529">
        <v>0</v>
      </c>
      <c r="S14" s="300">
        <v>28717.668778697902</v>
      </c>
      <c r="T14" s="301">
        <v>28717.668778697902</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row>
    <row r="15" spans="1:128" s="27" customFormat="1" ht="30">
      <c r="A15" s="26"/>
      <c r="B15" s="474">
        <v>9</v>
      </c>
      <c r="C15" s="406" t="s">
        <v>970</v>
      </c>
      <c r="D15" s="529">
        <v>0</v>
      </c>
      <c r="E15" s="529">
        <v>0</v>
      </c>
      <c r="F15" s="529">
        <v>0</v>
      </c>
      <c r="G15" s="529">
        <v>0</v>
      </c>
      <c r="H15" s="529">
        <v>0</v>
      </c>
      <c r="I15" s="299">
        <v>7095.1921692000014</v>
      </c>
      <c r="J15" s="299">
        <v>398.71625808999994</v>
      </c>
      <c r="K15" s="529">
        <v>0</v>
      </c>
      <c r="L15" s="529">
        <v>0</v>
      </c>
      <c r="M15" s="529">
        <v>0</v>
      </c>
      <c r="N15" s="529">
        <v>0</v>
      </c>
      <c r="O15" s="529">
        <v>0</v>
      </c>
      <c r="P15" s="529">
        <v>0</v>
      </c>
      <c r="Q15" s="529">
        <v>0</v>
      </c>
      <c r="R15" s="529">
        <v>0</v>
      </c>
      <c r="S15" s="300">
        <v>7493.9084272900018</v>
      </c>
      <c r="T15" s="301">
        <v>7493.9084272900018</v>
      </c>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row>
    <row r="16" spans="1:128" s="27" customFormat="1">
      <c r="A16" s="26"/>
      <c r="B16" s="474">
        <v>10</v>
      </c>
      <c r="C16" s="406" t="s">
        <v>668</v>
      </c>
      <c r="D16" s="529">
        <v>0</v>
      </c>
      <c r="E16" s="529">
        <v>0</v>
      </c>
      <c r="F16" s="529">
        <v>0</v>
      </c>
      <c r="G16" s="529">
        <v>0</v>
      </c>
      <c r="H16" s="529">
        <v>0</v>
      </c>
      <c r="I16" s="299">
        <v>0</v>
      </c>
      <c r="J16" s="529">
        <v>0</v>
      </c>
      <c r="K16" s="529">
        <v>0</v>
      </c>
      <c r="L16" s="529">
        <v>0</v>
      </c>
      <c r="M16" s="299">
        <v>456.9787924699998</v>
      </c>
      <c r="N16" s="299">
        <v>925.30858095000087</v>
      </c>
      <c r="O16" s="529">
        <v>0</v>
      </c>
      <c r="P16" s="529">
        <v>0</v>
      </c>
      <c r="Q16" s="529">
        <v>0</v>
      </c>
      <c r="R16" s="529">
        <v>0</v>
      </c>
      <c r="S16" s="300">
        <v>1382.2873734200004</v>
      </c>
      <c r="T16" s="301">
        <v>1382.2873734200004</v>
      </c>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row>
    <row r="17" spans="1:128" s="27" customFormat="1" ht="30">
      <c r="A17" s="26"/>
      <c r="B17" s="474">
        <v>11</v>
      </c>
      <c r="C17" s="406" t="s">
        <v>971</v>
      </c>
      <c r="D17" s="529">
        <v>0</v>
      </c>
      <c r="E17" s="529">
        <v>0</v>
      </c>
      <c r="F17" s="529">
        <v>0</v>
      </c>
      <c r="G17" s="529">
        <v>0</v>
      </c>
      <c r="H17" s="529">
        <v>0</v>
      </c>
      <c r="I17" s="299">
        <v>0</v>
      </c>
      <c r="J17" s="529">
        <v>0</v>
      </c>
      <c r="K17" s="529">
        <v>0</v>
      </c>
      <c r="L17" s="529">
        <v>0</v>
      </c>
      <c r="M17" s="529">
        <v>0</v>
      </c>
      <c r="N17" s="299">
        <v>839.46111104000011</v>
      </c>
      <c r="O17" s="529">
        <v>0</v>
      </c>
      <c r="P17" s="529">
        <v>0</v>
      </c>
      <c r="Q17" s="529">
        <v>0</v>
      </c>
      <c r="R17" s="529">
        <v>0</v>
      </c>
      <c r="S17" s="300">
        <v>839.46111104000011</v>
      </c>
      <c r="T17" s="301">
        <v>839.46111104000011</v>
      </c>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row>
    <row r="18" spans="1:128" s="27" customFormat="1">
      <c r="A18" s="26"/>
      <c r="B18" s="474">
        <v>12</v>
      </c>
      <c r="C18" s="406" t="s">
        <v>658</v>
      </c>
      <c r="D18" s="529">
        <v>0</v>
      </c>
      <c r="E18" s="529">
        <v>0</v>
      </c>
      <c r="F18" s="529">
        <v>0</v>
      </c>
      <c r="G18" s="529">
        <v>1506.3214285699999</v>
      </c>
      <c r="H18" s="529">
        <v>0</v>
      </c>
      <c r="I18" s="299">
        <v>0</v>
      </c>
      <c r="J18" s="529">
        <v>0</v>
      </c>
      <c r="K18" s="529">
        <v>0</v>
      </c>
      <c r="L18" s="529">
        <v>0</v>
      </c>
      <c r="M18" s="529">
        <v>0</v>
      </c>
      <c r="N18" s="529">
        <v>0</v>
      </c>
      <c r="O18" s="529">
        <v>0</v>
      </c>
      <c r="P18" s="529">
        <v>0</v>
      </c>
      <c r="Q18" s="529">
        <v>0</v>
      </c>
      <c r="R18" s="529">
        <v>0</v>
      </c>
      <c r="S18" s="703">
        <v>1506.3214285699999</v>
      </c>
      <c r="T18" s="529">
        <v>1455.6892857100001</v>
      </c>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row>
    <row r="19" spans="1:128" s="27" customFormat="1" ht="30">
      <c r="A19" s="26"/>
      <c r="B19" s="474">
        <v>13</v>
      </c>
      <c r="C19" s="406" t="s">
        <v>972</v>
      </c>
      <c r="D19" s="529">
        <v>0</v>
      </c>
      <c r="E19" s="529">
        <v>0</v>
      </c>
      <c r="F19" s="529">
        <v>0</v>
      </c>
      <c r="G19" s="529">
        <v>0</v>
      </c>
      <c r="H19" s="529">
        <v>0</v>
      </c>
      <c r="I19" s="299">
        <v>0</v>
      </c>
      <c r="J19" s="529">
        <v>0</v>
      </c>
      <c r="K19" s="529">
        <v>0</v>
      </c>
      <c r="L19" s="529">
        <v>0</v>
      </c>
      <c r="M19" s="529">
        <v>0</v>
      </c>
      <c r="N19" s="529">
        <v>0</v>
      </c>
      <c r="O19" s="529">
        <v>0</v>
      </c>
      <c r="P19" s="529">
        <v>0</v>
      </c>
      <c r="Q19" s="529">
        <v>0</v>
      </c>
      <c r="R19" s="529">
        <v>0</v>
      </c>
      <c r="S19" s="529">
        <v>0</v>
      </c>
      <c r="T19" s="529">
        <v>0</v>
      </c>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row>
    <row r="20" spans="1:128" s="27" customFormat="1" ht="30">
      <c r="A20" s="26"/>
      <c r="B20" s="474">
        <v>14</v>
      </c>
      <c r="C20" s="406" t="s">
        <v>979</v>
      </c>
      <c r="D20" s="529">
        <v>0</v>
      </c>
      <c r="E20" s="529">
        <v>0</v>
      </c>
      <c r="F20" s="529">
        <v>0</v>
      </c>
      <c r="G20" s="529">
        <v>0</v>
      </c>
      <c r="H20" s="529">
        <v>0</v>
      </c>
      <c r="I20" s="299">
        <v>0</v>
      </c>
      <c r="J20" s="529">
        <v>0</v>
      </c>
      <c r="K20" s="529">
        <v>0</v>
      </c>
      <c r="L20" s="529">
        <v>0</v>
      </c>
      <c r="M20" s="529">
        <v>0</v>
      </c>
      <c r="N20" s="529">
        <v>0</v>
      </c>
      <c r="O20" s="529">
        <v>0</v>
      </c>
      <c r="P20" s="529">
        <v>0</v>
      </c>
      <c r="Q20" s="529">
        <v>0</v>
      </c>
      <c r="R20" s="529">
        <v>0</v>
      </c>
      <c r="S20" s="529">
        <v>0</v>
      </c>
      <c r="T20" s="529">
        <v>0</v>
      </c>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row>
    <row r="21" spans="1:128" s="27" customFormat="1">
      <c r="A21" s="26"/>
      <c r="B21" s="474">
        <v>15</v>
      </c>
      <c r="C21" s="406" t="s">
        <v>974</v>
      </c>
      <c r="D21" s="299">
        <v>-472.57296403999999</v>
      </c>
      <c r="E21" s="529">
        <v>0</v>
      </c>
      <c r="F21" s="529">
        <v>0</v>
      </c>
      <c r="G21" s="529">
        <v>0</v>
      </c>
      <c r="H21" s="529">
        <v>0</v>
      </c>
      <c r="I21" s="299">
        <v>0</v>
      </c>
      <c r="J21" s="529">
        <v>0</v>
      </c>
      <c r="K21" s="529">
        <v>0</v>
      </c>
      <c r="L21" s="529">
        <v>0</v>
      </c>
      <c r="M21" s="299">
        <v>1137.8989796600001</v>
      </c>
      <c r="N21" s="529">
        <v>0</v>
      </c>
      <c r="O21" s="299">
        <v>473.7096793</v>
      </c>
      <c r="P21" s="529">
        <v>0</v>
      </c>
      <c r="Q21" s="529">
        <v>0</v>
      </c>
      <c r="R21" s="529">
        <v>0</v>
      </c>
      <c r="S21" s="300">
        <v>1139.03569492</v>
      </c>
      <c r="T21" s="301">
        <v>1139.03569492</v>
      </c>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row>
    <row r="22" spans="1:128" s="27" customFormat="1">
      <c r="A22" s="26"/>
      <c r="B22" s="474">
        <v>16</v>
      </c>
      <c r="C22" s="406" t="s">
        <v>975</v>
      </c>
      <c r="D22" s="299">
        <v>287.48647936999987</v>
      </c>
      <c r="E22" s="529">
        <v>0</v>
      </c>
      <c r="F22" s="529">
        <v>0</v>
      </c>
      <c r="G22" s="529">
        <v>0</v>
      </c>
      <c r="H22" s="529">
        <v>0</v>
      </c>
      <c r="I22" s="299">
        <v>0</v>
      </c>
      <c r="J22" s="529">
        <v>0</v>
      </c>
      <c r="K22" s="529">
        <v>0</v>
      </c>
      <c r="L22" s="529">
        <v>0</v>
      </c>
      <c r="M22" s="299">
        <v>3246.562237080002</v>
      </c>
      <c r="N22" s="529">
        <v>0</v>
      </c>
      <c r="O22" s="529">
        <v>0</v>
      </c>
      <c r="P22" s="529">
        <v>0</v>
      </c>
      <c r="Q22" s="529">
        <v>0</v>
      </c>
      <c r="R22" s="529">
        <v>0</v>
      </c>
      <c r="S22" s="300">
        <v>3534.0487164500018</v>
      </c>
      <c r="T22" s="301">
        <v>3534.0487164500018</v>
      </c>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row>
    <row r="23" spans="1:128" s="27" customFormat="1">
      <c r="A23" s="26"/>
      <c r="B23" s="535">
        <v>17</v>
      </c>
      <c r="C23" s="536" t="s">
        <v>324</v>
      </c>
      <c r="D23" s="226">
        <v>18060.12638970001</v>
      </c>
      <c r="E23" s="226">
        <v>0</v>
      </c>
      <c r="F23" s="226">
        <v>0</v>
      </c>
      <c r="G23" s="226">
        <v>1506.3214285699999</v>
      </c>
      <c r="H23" s="226">
        <v>377.0509111799999</v>
      </c>
      <c r="I23" s="226">
        <v>7095.1921692000014</v>
      </c>
      <c r="J23" s="226">
        <v>684.17537106999998</v>
      </c>
      <c r="K23" s="226">
        <v>0</v>
      </c>
      <c r="L23" s="226">
        <v>28717.668778697902</v>
      </c>
      <c r="M23" s="226">
        <v>23867.504699730012</v>
      </c>
      <c r="N23" s="226">
        <v>1764.7696919900013</v>
      </c>
      <c r="O23" s="226">
        <v>473.7096793</v>
      </c>
      <c r="P23" s="226">
        <v>0</v>
      </c>
      <c r="Q23" s="226">
        <v>0</v>
      </c>
      <c r="R23" s="226">
        <v>0</v>
      </c>
      <c r="S23" s="225">
        <v>82546.519119437929</v>
      </c>
      <c r="T23" s="225">
        <v>82207.789317637944</v>
      </c>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row>
    <row r="24" spans="1:128" s="27" customForma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row>
    <row r="25" spans="1:128" s="27" customForma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row>
    <row r="26" spans="1:128" s="27" customFormat="1">
      <c r="A26" s="26"/>
      <c r="B26" s="26"/>
      <c r="C26" s="26"/>
      <c r="D26" s="26"/>
      <c r="E26" s="26"/>
      <c r="F26" s="26"/>
      <c r="G26" s="26"/>
      <c r="H26" s="26"/>
      <c r="I26" s="26"/>
      <c r="J26" s="26"/>
      <c r="K26" s="26"/>
      <c r="L26" s="26"/>
      <c r="M26" s="26"/>
      <c r="N26" s="26"/>
      <c r="O26" s="26"/>
      <c r="P26" s="24"/>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row>
    <row r="27" spans="1:128">
      <c r="DJ27"/>
      <c r="DK27"/>
      <c r="DL27"/>
      <c r="DM27"/>
      <c r="DN27"/>
      <c r="DO27"/>
      <c r="DP27"/>
      <c r="DQ27"/>
      <c r="DR27"/>
      <c r="DS27"/>
      <c r="DT27"/>
      <c r="DU27"/>
      <c r="DV27"/>
      <c r="DW27"/>
      <c r="DX27"/>
    </row>
    <row r="28" spans="1:128">
      <c r="S28" s="26"/>
      <c r="T28" s="26"/>
      <c r="DJ28"/>
      <c r="DK28"/>
      <c r="DL28"/>
      <c r="DM28"/>
      <c r="DN28"/>
      <c r="DO28"/>
      <c r="DP28"/>
      <c r="DQ28"/>
      <c r="DR28"/>
      <c r="DS28"/>
      <c r="DT28"/>
      <c r="DU28"/>
      <c r="DV28"/>
      <c r="DW28"/>
      <c r="DX28"/>
    </row>
    <row r="43" spans="6:6">
      <c r="F43" s="228"/>
    </row>
  </sheetData>
  <mergeCells count="5">
    <mergeCell ref="C5:C6"/>
    <mergeCell ref="D5:R5"/>
    <mergeCell ref="S5:S6"/>
    <mergeCell ref="T5:T6"/>
    <mergeCell ref="B5:B6"/>
  </mergeCells>
  <hyperlinks>
    <hyperlink ref="D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pageSetUpPr fitToPage="1"/>
  </sheetPr>
  <dimension ref="A1:V75"/>
  <sheetViews>
    <sheetView zoomScale="90" zoomScaleNormal="90" workbookViewId="0">
      <selection activeCell="D14" sqref="D14"/>
    </sheetView>
  </sheetViews>
  <sheetFormatPr defaultColWidth="9.140625" defaultRowHeight="15"/>
  <cols>
    <col min="1" max="1" width="55.5703125" style="23" customWidth="1"/>
    <col min="2" max="2" width="13.42578125" style="23" bestFit="1" customWidth="1"/>
    <col min="3" max="3" width="98.5703125" style="23" customWidth="1"/>
    <col min="4" max="4" width="22.42578125" style="23" bestFit="1" customWidth="1"/>
    <col min="5" max="5" width="9.140625" style="23"/>
    <col min="6" max="6" width="22" style="23" hidden="1" customWidth="1"/>
    <col min="7" max="7" width="0" style="23" hidden="1" customWidth="1"/>
    <col min="8" max="8" width="30.42578125" style="23" hidden="1" customWidth="1"/>
    <col min="9" max="14" width="0" style="23" hidden="1" customWidth="1"/>
    <col min="15" max="17" width="9.140625" style="23"/>
    <col min="18" max="18" width="32.42578125" style="23" customWidth="1"/>
    <col min="19" max="19" width="9.140625" style="23"/>
    <col min="20" max="20" width="11.85546875" style="23" customWidth="1"/>
    <col min="21" max="21" width="9.140625" style="23"/>
    <col min="22" max="22" width="15.5703125" style="23" bestFit="1" customWidth="1"/>
    <col min="23" max="16384" width="9.140625" style="23"/>
  </cols>
  <sheetData>
    <row r="1" spans="1:22" ht="27.75" customHeight="1"/>
    <row r="2" spans="1:22">
      <c r="A2" s="717" t="s">
        <v>13</v>
      </c>
      <c r="B2" s="308"/>
      <c r="C2" s="719" t="s">
        <v>14</v>
      </c>
      <c r="D2" s="715" t="s">
        <v>15</v>
      </c>
      <c r="F2" s="712" t="s">
        <v>16</v>
      </c>
      <c r="G2" s="713"/>
      <c r="H2" s="713"/>
      <c r="I2" s="713"/>
      <c r="J2" s="713"/>
      <c r="K2" s="714"/>
    </row>
    <row r="3" spans="1:22">
      <c r="A3" s="718"/>
      <c r="B3" s="309" t="s">
        <v>17</v>
      </c>
      <c r="C3" s="720"/>
      <c r="D3" s="716"/>
    </row>
    <row r="4" spans="1:22" s="256" customFormat="1">
      <c r="A4" s="622" t="s">
        <v>18</v>
      </c>
      <c r="B4" s="723"/>
      <c r="C4" s="723"/>
      <c r="D4" s="724"/>
      <c r="F4" s="81" t="s">
        <v>19</v>
      </c>
      <c r="H4" s="317"/>
      <c r="I4" s="353" t="s">
        <v>20</v>
      </c>
      <c r="J4" s="353"/>
      <c r="K4" s="353"/>
      <c r="L4" s="23"/>
      <c r="M4" s="23"/>
      <c r="N4" s="23"/>
      <c r="V4" s="65"/>
    </row>
    <row r="5" spans="1:22">
      <c r="A5" s="265" t="s">
        <v>21</v>
      </c>
      <c r="B5" s="265" t="s">
        <v>22</v>
      </c>
      <c r="C5" s="321" t="s">
        <v>23</v>
      </c>
      <c r="D5" s="266" t="s">
        <v>24</v>
      </c>
      <c r="F5" s="23" t="s">
        <v>25</v>
      </c>
      <c r="G5" s="310"/>
      <c r="H5" s="317"/>
      <c r="I5" s="353" t="s">
        <v>26</v>
      </c>
      <c r="J5" s="353" t="s">
        <v>27</v>
      </c>
      <c r="K5" s="353" t="s">
        <v>28</v>
      </c>
    </row>
    <row r="6" spans="1:22">
      <c r="A6" s="624" t="s">
        <v>29</v>
      </c>
      <c r="B6" s="624" t="s">
        <v>22</v>
      </c>
      <c r="C6" s="625" t="s">
        <v>30</v>
      </c>
      <c r="D6" s="626" t="s">
        <v>31</v>
      </c>
      <c r="F6" s="23" t="s">
        <v>25</v>
      </c>
      <c r="H6" s="317" t="s">
        <v>32</v>
      </c>
      <c r="I6" s="353">
        <v>34</v>
      </c>
      <c r="J6" s="353">
        <v>57</v>
      </c>
      <c r="K6" s="318">
        <f>J6-I6</f>
        <v>23</v>
      </c>
      <c r="L6" s="256"/>
      <c r="M6" s="256"/>
      <c r="N6" s="256"/>
    </row>
    <row r="7" spans="1:22" s="256" customFormat="1">
      <c r="A7" s="725" t="s">
        <v>33</v>
      </c>
      <c r="B7" s="726"/>
      <c r="C7" s="726"/>
      <c r="D7" s="727"/>
      <c r="H7" s="317" t="s">
        <v>34</v>
      </c>
      <c r="I7" s="353">
        <v>1</v>
      </c>
      <c r="J7" s="319"/>
      <c r="K7" s="318">
        <f t="shared" ref="K7:K8" si="0">J7-I7</f>
        <v>-1</v>
      </c>
      <c r="L7" s="23"/>
      <c r="M7" s="23"/>
      <c r="N7" s="23"/>
    </row>
    <row r="8" spans="1:22">
      <c r="A8" s="265" t="s">
        <v>35</v>
      </c>
      <c r="B8" s="265" t="s">
        <v>22</v>
      </c>
      <c r="C8" s="321" t="s">
        <v>36</v>
      </c>
      <c r="D8" s="322" t="s">
        <v>37</v>
      </c>
      <c r="F8" s="23" t="s">
        <v>25</v>
      </c>
      <c r="H8" s="317" t="s">
        <v>38</v>
      </c>
      <c r="I8" s="353">
        <f>I6+I7</f>
        <v>35</v>
      </c>
      <c r="J8" s="353">
        <f>J6+J7</f>
        <v>57</v>
      </c>
      <c r="K8" s="318">
        <f t="shared" si="0"/>
        <v>22</v>
      </c>
    </row>
    <row r="9" spans="1:22">
      <c r="A9" s="356" t="s">
        <v>39</v>
      </c>
      <c r="B9" s="356" t="s">
        <v>22</v>
      </c>
      <c r="C9" s="311" t="s">
        <v>40</v>
      </c>
      <c r="D9" s="357" t="s">
        <v>41</v>
      </c>
      <c r="F9" s="23" t="s">
        <v>25</v>
      </c>
      <c r="H9" s="256"/>
      <c r="I9" s="256"/>
      <c r="J9" s="256"/>
      <c r="K9" s="256"/>
      <c r="L9" s="256"/>
      <c r="M9" s="256"/>
      <c r="N9" s="256"/>
    </row>
    <row r="10" spans="1:22" s="256" customFormat="1">
      <c r="A10" s="725" t="s">
        <v>42</v>
      </c>
      <c r="B10" s="726"/>
      <c r="C10" s="726"/>
      <c r="D10" s="727"/>
      <c r="H10" s="23" t="s">
        <v>43</v>
      </c>
      <c r="I10" s="23"/>
      <c r="J10" s="23"/>
      <c r="K10" s="23"/>
      <c r="L10" s="23"/>
      <c r="M10" s="23"/>
      <c r="N10" s="23"/>
    </row>
    <row r="11" spans="1:22">
      <c r="A11" s="265" t="s">
        <v>44</v>
      </c>
      <c r="B11" s="265" t="s">
        <v>22</v>
      </c>
      <c r="C11" s="324" t="s">
        <v>45</v>
      </c>
      <c r="D11" s="266" t="s">
        <v>46</v>
      </c>
      <c r="F11" s="23" t="s">
        <v>25</v>
      </c>
      <c r="H11" s="256" t="s">
        <v>47</v>
      </c>
      <c r="I11" s="65">
        <v>12</v>
      </c>
    </row>
    <row r="12" spans="1:22">
      <c r="A12" s="624" t="s">
        <v>48</v>
      </c>
      <c r="B12" s="624" t="s">
        <v>22</v>
      </c>
      <c r="C12" s="625" t="s">
        <v>49</v>
      </c>
      <c r="D12" s="627" t="s">
        <v>50</v>
      </c>
      <c r="F12" s="23" t="s">
        <v>25</v>
      </c>
      <c r="H12" s="256" t="s">
        <v>51</v>
      </c>
      <c r="I12" s="65">
        <v>4</v>
      </c>
      <c r="J12" s="256"/>
      <c r="K12" s="256"/>
    </row>
    <row r="13" spans="1:22">
      <c r="A13" s="725" t="s">
        <v>52</v>
      </c>
      <c r="B13" s="726"/>
      <c r="C13" s="726"/>
      <c r="D13" s="727"/>
      <c r="F13" s="256"/>
      <c r="G13" s="256"/>
      <c r="H13" s="23" t="s">
        <v>53</v>
      </c>
      <c r="I13" s="65">
        <v>4</v>
      </c>
    </row>
    <row r="14" spans="1:22">
      <c r="A14" s="323" t="s">
        <v>54</v>
      </c>
      <c r="B14" s="323" t="s">
        <v>22</v>
      </c>
      <c r="C14" s="325" t="s">
        <v>55</v>
      </c>
      <c r="D14" s="320" t="s">
        <v>56</v>
      </c>
      <c r="F14" s="23" t="s">
        <v>25</v>
      </c>
      <c r="H14" s="256" t="s">
        <v>57</v>
      </c>
      <c r="I14" s="228">
        <v>1</v>
      </c>
      <c r="L14" s="256"/>
      <c r="M14" s="256"/>
      <c r="N14" s="256"/>
    </row>
    <row r="15" spans="1:22" s="256" customFormat="1">
      <c r="A15" s="725" t="s">
        <v>58</v>
      </c>
      <c r="B15" s="726"/>
      <c r="C15" s="726"/>
      <c r="D15" s="727"/>
      <c r="F15" s="23" t="s">
        <v>25</v>
      </c>
      <c r="G15" s="23"/>
      <c r="H15" s="23" t="s">
        <v>59</v>
      </c>
      <c r="I15" s="228">
        <v>1</v>
      </c>
      <c r="J15" s="23"/>
      <c r="K15" s="23"/>
      <c r="L15" s="23"/>
      <c r="M15" s="23"/>
      <c r="N15" s="23"/>
    </row>
    <row r="16" spans="1:22">
      <c r="A16" s="265" t="s">
        <v>60</v>
      </c>
      <c r="B16" s="265" t="s">
        <v>22</v>
      </c>
      <c r="C16" s="321" t="s">
        <v>61</v>
      </c>
      <c r="D16" s="266" t="s">
        <v>62</v>
      </c>
      <c r="I16" s="228"/>
    </row>
    <row r="17" spans="1:16">
      <c r="A17" s="356" t="s">
        <v>63</v>
      </c>
      <c r="B17" s="356" t="s">
        <v>22</v>
      </c>
      <c r="C17" s="311" t="s">
        <v>64</v>
      </c>
      <c r="D17" s="358" t="s">
        <v>65</v>
      </c>
      <c r="F17" s="23" t="s">
        <v>66</v>
      </c>
      <c r="H17" s="314" t="s">
        <v>38</v>
      </c>
      <c r="I17" s="315">
        <f>SUM(I11:I15)</f>
        <v>22</v>
      </c>
      <c r="J17" s="256"/>
      <c r="K17" s="256"/>
    </row>
    <row r="18" spans="1:16">
      <c r="A18" s="624" t="s">
        <v>67</v>
      </c>
      <c r="B18" s="624" t="s">
        <v>22</v>
      </c>
      <c r="C18" s="625" t="s">
        <v>68</v>
      </c>
      <c r="D18" s="627" t="s">
        <v>69</v>
      </c>
      <c r="E18" s="310"/>
      <c r="F18" s="256"/>
      <c r="G18" s="256"/>
      <c r="H18" s="277" t="s">
        <v>70</v>
      </c>
      <c r="I18" s="313">
        <f>I17-K8</f>
        <v>0</v>
      </c>
      <c r="L18" s="256"/>
      <c r="M18" s="256"/>
      <c r="N18" s="256"/>
    </row>
    <row r="19" spans="1:16" s="256" customFormat="1">
      <c r="A19" s="709" t="s">
        <v>71</v>
      </c>
      <c r="B19" s="710"/>
      <c r="C19" s="710"/>
      <c r="D19" s="711"/>
      <c r="F19" s="23" t="s">
        <v>25</v>
      </c>
      <c r="G19" s="23"/>
      <c r="H19" s="23"/>
      <c r="I19" s="23"/>
      <c r="J19" s="23"/>
      <c r="K19" s="23"/>
      <c r="L19" s="23"/>
      <c r="M19" s="23"/>
      <c r="N19" s="23"/>
    </row>
    <row r="20" spans="1:16">
      <c r="A20" s="265" t="s">
        <v>72</v>
      </c>
      <c r="B20" s="265" t="s">
        <v>22</v>
      </c>
      <c r="C20" s="321" t="s">
        <v>73</v>
      </c>
      <c r="D20" s="266" t="s">
        <v>74</v>
      </c>
      <c r="F20" s="23" t="s">
        <v>75</v>
      </c>
      <c r="H20" s="277" t="s">
        <v>76</v>
      </c>
      <c r="I20" s="277" t="s">
        <v>53</v>
      </c>
    </row>
    <row r="21" spans="1:16">
      <c r="A21" s="356" t="s">
        <v>77</v>
      </c>
      <c r="B21" s="356" t="s">
        <v>78</v>
      </c>
      <c r="C21" s="311" t="s">
        <v>79</v>
      </c>
      <c r="D21" s="358" t="s">
        <v>80</v>
      </c>
      <c r="F21" s="23" t="s">
        <v>25</v>
      </c>
      <c r="H21" s="23" t="s">
        <v>81</v>
      </c>
      <c r="I21" s="23" t="s">
        <v>82</v>
      </c>
      <c r="J21" s="256"/>
      <c r="K21" s="256"/>
    </row>
    <row r="22" spans="1:16">
      <c r="A22" s="624" t="s">
        <v>83</v>
      </c>
      <c r="B22" s="624" t="s">
        <v>22</v>
      </c>
      <c r="C22" s="625" t="s">
        <v>84</v>
      </c>
      <c r="D22" s="627" t="s">
        <v>85</v>
      </c>
      <c r="F22" s="256"/>
      <c r="G22" s="256"/>
      <c r="H22" s="23" t="s">
        <v>86</v>
      </c>
      <c r="I22" s="23" t="s">
        <v>87</v>
      </c>
      <c r="L22" s="256"/>
      <c r="M22" s="256"/>
      <c r="N22" s="256"/>
    </row>
    <row r="23" spans="1:16" s="256" customFormat="1">
      <c r="A23" s="709" t="s">
        <v>88</v>
      </c>
      <c r="B23" s="710"/>
      <c r="C23" s="710"/>
      <c r="D23" s="711"/>
      <c r="F23" s="23" t="s">
        <v>25</v>
      </c>
      <c r="G23" s="23"/>
      <c r="H23" s="277" t="s">
        <v>89</v>
      </c>
      <c r="I23" s="23" t="s">
        <v>90</v>
      </c>
      <c r="J23" s="23"/>
      <c r="K23" s="23"/>
      <c r="L23" s="23"/>
      <c r="M23" s="23"/>
      <c r="N23" s="23"/>
      <c r="P23" s="23"/>
    </row>
    <row r="24" spans="1:16">
      <c r="A24" s="326" t="s">
        <v>91</v>
      </c>
      <c r="B24" s="265" t="s">
        <v>22</v>
      </c>
      <c r="C24" s="321" t="s">
        <v>92</v>
      </c>
      <c r="D24" s="266" t="s">
        <v>93</v>
      </c>
      <c r="F24" s="23" t="s">
        <v>94</v>
      </c>
      <c r="H24" s="23" t="s">
        <v>95</v>
      </c>
      <c r="I24" s="23" t="s">
        <v>96</v>
      </c>
    </row>
    <row r="25" spans="1:16">
      <c r="A25" s="359" t="s">
        <v>97</v>
      </c>
      <c r="B25" s="356" t="s">
        <v>22</v>
      </c>
      <c r="C25" s="311" t="s">
        <v>98</v>
      </c>
      <c r="D25" s="358" t="s">
        <v>99</v>
      </c>
      <c r="F25" s="23" t="s">
        <v>25</v>
      </c>
      <c r="H25" s="23" t="s">
        <v>100</v>
      </c>
      <c r="J25" s="256"/>
      <c r="K25" s="256"/>
    </row>
    <row r="26" spans="1:16">
      <c r="A26" s="359" t="s">
        <v>101</v>
      </c>
      <c r="B26" s="356" t="s">
        <v>22</v>
      </c>
      <c r="C26" s="311" t="s">
        <v>102</v>
      </c>
      <c r="D26" s="358" t="s">
        <v>103</v>
      </c>
      <c r="F26" s="256"/>
      <c r="G26" s="256"/>
      <c r="H26" s="256" t="s">
        <v>104</v>
      </c>
      <c r="I26" s="316" t="s">
        <v>57</v>
      </c>
    </row>
    <row r="27" spans="1:16">
      <c r="A27" s="359" t="s">
        <v>105</v>
      </c>
      <c r="B27" s="356" t="s">
        <v>22</v>
      </c>
      <c r="C27" s="360" t="s">
        <v>106</v>
      </c>
      <c r="D27" s="358" t="s">
        <v>107</v>
      </c>
      <c r="F27" s="23" t="s">
        <v>25</v>
      </c>
      <c r="H27" s="23" t="s">
        <v>108</v>
      </c>
      <c r="I27" s="23" t="s">
        <v>109</v>
      </c>
    </row>
    <row r="28" spans="1:16">
      <c r="A28" s="359" t="s">
        <v>110</v>
      </c>
      <c r="B28" s="356" t="s">
        <v>22</v>
      </c>
      <c r="C28" s="311" t="s">
        <v>111</v>
      </c>
      <c r="D28" s="358" t="s">
        <v>112</v>
      </c>
      <c r="F28" s="23" t="s">
        <v>25</v>
      </c>
      <c r="H28" s="23" t="s">
        <v>113</v>
      </c>
    </row>
    <row r="29" spans="1:16">
      <c r="A29" s="359" t="s">
        <v>114</v>
      </c>
      <c r="B29" s="356" t="s">
        <v>22</v>
      </c>
      <c r="C29" s="311" t="s">
        <v>115</v>
      </c>
      <c r="D29" s="358" t="s">
        <v>116</v>
      </c>
      <c r="F29" s="23" t="s">
        <v>25</v>
      </c>
      <c r="H29" s="256" t="s">
        <v>117</v>
      </c>
      <c r="I29" s="277" t="s">
        <v>59</v>
      </c>
    </row>
    <row r="30" spans="1:16">
      <c r="A30" s="359" t="s">
        <v>118</v>
      </c>
      <c r="B30" s="356" t="s">
        <v>22</v>
      </c>
      <c r="C30" s="311" t="s">
        <v>119</v>
      </c>
      <c r="D30" s="358" t="s">
        <v>120</v>
      </c>
      <c r="F30" s="23" t="s">
        <v>25</v>
      </c>
      <c r="H30" s="23" t="s">
        <v>121</v>
      </c>
      <c r="I30" s="23" t="s">
        <v>122</v>
      </c>
    </row>
    <row r="31" spans="1:16">
      <c r="A31" s="359" t="s">
        <v>123</v>
      </c>
      <c r="B31" s="356" t="s">
        <v>22</v>
      </c>
      <c r="C31" s="311" t="s">
        <v>124</v>
      </c>
      <c r="D31" s="358" t="s">
        <v>125</v>
      </c>
      <c r="F31" s="23" t="s">
        <v>25</v>
      </c>
      <c r="H31" s="23" t="s">
        <v>126</v>
      </c>
    </row>
    <row r="32" spans="1:16">
      <c r="A32" s="359" t="s">
        <v>127</v>
      </c>
      <c r="B32" s="356" t="s">
        <v>22</v>
      </c>
      <c r="C32" s="311" t="s">
        <v>128</v>
      </c>
      <c r="D32" s="358" t="s">
        <v>129</v>
      </c>
      <c r="F32" s="23" t="s">
        <v>25</v>
      </c>
      <c r="H32" s="23" t="s">
        <v>130</v>
      </c>
    </row>
    <row r="33" spans="1:16">
      <c r="A33" s="628" t="s">
        <v>131</v>
      </c>
      <c r="B33" s="624" t="s">
        <v>22</v>
      </c>
      <c r="C33" s="625" t="s">
        <v>132</v>
      </c>
      <c r="D33" s="627" t="s">
        <v>133</v>
      </c>
      <c r="F33" s="23" t="s">
        <v>25</v>
      </c>
      <c r="L33" s="256"/>
      <c r="M33" s="256"/>
      <c r="N33" s="256"/>
    </row>
    <row r="34" spans="1:16" s="256" customFormat="1">
      <c r="A34" s="709" t="s">
        <v>134</v>
      </c>
      <c r="B34" s="710"/>
      <c r="C34" s="710"/>
      <c r="D34" s="711"/>
      <c r="F34" s="23" t="s">
        <v>25</v>
      </c>
      <c r="G34" s="23"/>
      <c r="H34" s="277" t="s">
        <v>51</v>
      </c>
      <c r="I34" s="23"/>
      <c r="J34" s="23"/>
      <c r="K34" s="23"/>
      <c r="L34" s="23"/>
      <c r="M34" s="23"/>
      <c r="N34" s="23"/>
      <c r="P34" s="23"/>
    </row>
    <row r="35" spans="1:16" ht="14.25" customHeight="1">
      <c r="A35" s="323" t="s">
        <v>135</v>
      </c>
      <c r="B35" s="323" t="s">
        <v>22</v>
      </c>
      <c r="C35" t="s">
        <v>136</v>
      </c>
      <c r="D35" s="320" t="s">
        <v>137</v>
      </c>
      <c r="F35" s="23" t="s">
        <v>25</v>
      </c>
      <c r="H35" s="23" t="s">
        <v>138</v>
      </c>
      <c r="L35" s="256"/>
      <c r="M35" s="256"/>
      <c r="N35" s="256"/>
    </row>
    <row r="36" spans="1:16" s="256" customFormat="1">
      <c r="A36" s="709" t="s">
        <v>139</v>
      </c>
      <c r="B36" s="710"/>
      <c r="C36" s="710"/>
      <c r="D36" s="711"/>
      <c r="F36" s="23" t="s">
        <v>25</v>
      </c>
      <c r="G36" s="23"/>
      <c r="H36" s="277" t="s">
        <v>140</v>
      </c>
      <c r="I36" s="23"/>
      <c r="J36" s="23"/>
      <c r="K36" s="23"/>
      <c r="L36" s="23"/>
      <c r="M36" s="23"/>
      <c r="N36" s="23"/>
      <c r="P36" s="23"/>
    </row>
    <row r="37" spans="1:16">
      <c r="A37" s="326" t="s">
        <v>141</v>
      </c>
      <c r="B37" s="265" t="s">
        <v>22</v>
      </c>
      <c r="C37" s="321" t="s">
        <v>142</v>
      </c>
      <c r="D37" s="266" t="s">
        <v>143</v>
      </c>
      <c r="F37" s="256"/>
      <c r="G37" s="256"/>
      <c r="H37" s="23" t="s">
        <v>144</v>
      </c>
    </row>
    <row r="38" spans="1:16">
      <c r="A38" s="628" t="s">
        <v>145</v>
      </c>
      <c r="B38" s="624" t="s">
        <v>22</v>
      </c>
      <c r="C38" s="625" t="s">
        <v>146</v>
      </c>
      <c r="D38" s="627" t="s">
        <v>147</v>
      </c>
      <c r="F38" s="23" t="s">
        <v>25</v>
      </c>
      <c r="H38" s="256" t="s">
        <v>148</v>
      </c>
      <c r="I38" s="256"/>
      <c r="J38" s="256"/>
      <c r="K38" s="256"/>
      <c r="L38" s="256"/>
      <c r="M38" s="256"/>
      <c r="N38" s="256"/>
    </row>
    <row r="39" spans="1:16" s="256" customFormat="1">
      <c r="A39" s="709" t="s">
        <v>149</v>
      </c>
      <c r="B39" s="710"/>
      <c r="C39" s="710"/>
      <c r="D39" s="711"/>
      <c r="F39" s="23"/>
      <c r="G39" s="23"/>
      <c r="H39" s="277"/>
      <c r="I39" s="23"/>
      <c r="J39" s="23"/>
      <c r="K39" s="23"/>
      <c r="L39" s="23"/>
      <c r="M39" s="23"/>
      <c r="N39" s="23"/>
      <c r="P39" s="23"/>
    </row>
    <row r="40" spans="1:16">
      <c r="A40" s="326" t="s">
        <v>150</v>
      </c>
      <c r="B40" s="265" t="s">
        <v>22</v>
      </c>
      <c r="C40" s="321" t="s">
        <v>151</v>
      </c>
      <c r="D40" s="266" t="s">
        <v>152</v>
      </c>
      <c r="F40" s="23" t="s">
        <v>25</v>
      </c>
      <c r="H40" s="23" t="s">
        <v>153</v>
      </c>
    </row>
    <row r="41" spans="1:16">
      <c r="A41" s="359" t="s">
        <v>154</v>
      </c>
      <c r="B41" s="356" t="s">
        <v>22</v>
      </c>
      <c r="C41" s="311" t="s">
        <v>155</v>
      </c>
      <c r="D41" s="358" t="s">
        <v>156</v>
      </c>
      <c r="F41" s="23" t="s">
        <v>25</v>
      </c>
    </row>
    <row r="42" spans="1:16">
      <c r="A42" s="359" t="s">
        <v>157</v>
      </c>
      <c r="B42" s="356" t="s">
        <v>22</v>
      </c>
      <c r="C42" s="311" t="s">
        <v>158</v>
      </c>
      <c r="D42" s="358" t="s">
        <v>159</v>
      </c>
      <c r="F42" s="256"/>
      <c r="G42" s="256"/>
      <c r="H42" s="264"/>
      <c r="I42" s="256"/>
      <c r="J42" s="256"/>
      <c r="K42" s="256"/>
    </row>
    <row r="43" spans="1:16">
      <c r="A43" s="359" t="s">
        <v>160</v>
      </c>
      <c r="B43" s="356" t="s">
        <v>22</v>
      </c>
      <c r="C43" s="311" t="s">
        <v>161</v>
      </c>
      <c r="D43" s="358" t="s">
        <v>162</v>
      </c>
      <c r="F43" s="23" t="s">
        <v>25</v>
      </c>
    </row>
    <row r="44" spans="1:16">
      <c r="A44" s="628" t="s">
        <v>163</v>
      </c>
      <c r="B44" s="624" t="s">
        <v>22</v>
      </c>
      <c r="C44" s="625" t="s">
        <v>164</v>
      </c>
      <c r="D44" s="627" t="s">
        <v>165</v>
      </c>
      <c r="F44" s="23" t="s">
        <v>25</v>
      </c>
    </row>
    <row r="45" spans="1:16" s="256" customFormat="1">
      <c r="A45" s="709" t="s">
        <v>166</v>
      </c>
      <c r="B45" s="710"/>
      <c r="C45" s="710"/>
      <c r="D45" s="711"/>
      <c r="F45" s="23" t="s">
        <v>25</v>
      </c>
      <c r="G45" s="23"/>
      <c r="H45" s="277"/>
      <c r="I45" s="23"/>
      <c r="J45" s="23"/>
      <c r="K45" s="23"/>
      <c r="L45" s="23"/>
      <c r="M45" s="23"/>
      <c r="N45" s="23"/>
      <c r="P45" s="23"/>
    </row>
    <row r="46" spans="1:16">
      <c r="A46" s="323" t="s">
        <v>167</v>
      </c>
      <c r="B46" s="323" t="s">
        <v>22</v>
      </c>
      <c r="C46" t="s">
        <v>168</v>
      </c>
      <c r="D46" s="320" t="s">
        <v>169</v>
      </c>
      <c r="F46" s="23" t="s">
        <v>25</v>
      </c>
    </row>
    <row r="47" spans="1:16" s="256" customFormat="1">
      <c r="A47" s="709" t="s">
        <v>170</v>
      </c>
      <c r="B47" s="710"/>
      <c r="C47" s="710"/>
      <c r="D47" s="711"/>
      <c r="F47" s="23" t="s">
        <v>25</v>
      </c>
      <c r="G47" s="23"/>
      <c r="H47" s="277"/>
      <c r="I47" s="23"/>
      <c r="J47" s="23"/>
      <c r="K47" s="23"/>
      <c r="L47" s="23"/>
      <c r="M47" s="23"/>
      <c r="N47" s="23"/>
      <c r="P47" s="23"/>
    </row>
    <row r="48" spans="1:16">
      <c r="A48" s="321" t="s">
        <v>171</v>
      </c>
      <c r="B48" s="82" t="s">
        <v>78</v>
      </c>
      <c r="C48" s="327" t="s">
        <v>172</v>
      </c>
      <c r="D48" s="266" t="s">
        <v>173</v>
      </c>
      <c r="F48" s="256"/>
      <c r="G48" s="256"/>
      <c r="H48" s="264"/>
      <c r="I48" s="256"/>
      <c r="J48" s="256"/>
      <c r="K48" s="256"/>
    </row>
    <row r="49" spans="1:16">
      <c r="A49" s="628" t="s">
        <v>174</v>
      </c>
      <c r="B49" s="624" t="s">
        <v>22</v>
      </c>
      <c r="C49" s="629" t="s">
        <v>175</v>
      </c>
      <c r="D49" s="627" t="s">
        <v>176</v>
      </c>
      <c r="F49" s="23" t="s">
        <v>25</v>
      </c>
    </row>
    <row r="50" spans="1:16" s="256" customFormat="1">
      <c r="A50" s="709" t="s">
        <v>177</v>
      </c>
      <c r="B50" s="710"/>
      <c r="C50" s="710"/>
      <c r="D50" s="711"/>
      <c r="F50" s="23"/>
      <c r="G50" s="23"/>
      <c r="H50" s="277"/>
      <c r="I50" s="23"/>
      <c r="J50" s="23"/>
      <c r="K50" s="23"/>
      <c r="L50" s="23"/>
      <c r="M50" s="23"/>
      <c r="N50" s="23"/>
      <c r="P50" s="23"/>
    </row>
    <row r="51" spans="1:16">
      <c r="A51" s="326" t="s">
        <v>178</v>
      </c>
      <c r="B51" s="265" t="s">
        <v>78</v>
      </c>
      <c r="C51" s="321" t="s">
        <v>179</v>
      </c>
      <c r="D51" s="266" t="s">
        <v>180</v>
      </c>
      <c r="F51" s="23" t="s">
        <v>25</v>
      </c>
    </row>
    <row r="52" spans="1:16">
      <c r="A52" s="359" t="s">
        <v>181</v>
      </c>
      <c r="B52" s="356" t="s">
        <v>78</v>
      </c>
      <c r="C52" s="311" t="s">
        <v>182</v>
      </c>
      <c r="D52" s="358" t="s">
        <v>183</v>
      </c>
      <c r="F52" s="23" t="s">
        <v>25</v>
      </c>
    </row>
    <row r="53" spans="1:16">
      <c r="A53" s="359" t="s">
        <v>184</v>
      </c>
      <c r="B53" s="356" t="s">
        <v>78</v>
      </c>
      <c r="C53" s="311" t="s">
        <v>185</v>
      </c>
      <c r="D53" s="358" t="s">
        <v>186</v>
      </c>
      <c r="F53" s="23" t="s">
        <v>25</v>
      </c>
    </row>
    <row r="54" spans="1:16" ht="30">
      <c r="A54" s="359" t="s">
        <v>187</v>
      </c>
      <c r="B54" s="356" t="s">
        <v>22</v>
      </c>
      <c r="C54" s="360" t="s">
        <v>188</v>
      </c>
      <c r="D54" s="358" t="s">
        <v>189</v>
      </c>
      <c r="F54" s="23" t="s">
        <v>25</v>
      </c>
    </row>
    <row r="55" spans="1:16" ht="30">
      <c r="A55" s="359" t="s">
        <v>190</v>
      </c>
      <c r="B55" s="356" t="s">
        <v>22</v>
      </c>
      <c r="C55" s="360" t="s">
        <v>191</v>
      </c>
      <c r="D55" s="358" t="s">
        <v>192</v>
      </c>
      <c r="F55" s="23" t="s">
        <v>25</v>
      </c>
    </row>
    <row r="56" spans="1:16">
      <c r="A56" s="359" t="s">
        <v>193</v>
      </c>
      <c r="B56" s="356" t="s">
        <v>22</v>
      </c>
      <c r="C56" s="361" t="s">
        <v>194</v>
      </c>
      <c r="D56" s="358" t="s">
        <v>195</v>
      </c>
      <c r="F56" s="23" t="s">
        <v>25</v>
      </c>
    </row>
    <row r="57" spans="1:16">
      <c r="A57" s="359" t="s">
        <v>196</v>
      </c>
      <c r="B57" s="356" t="s">
        <v>22</v>
      </c>
      <c r="C57" s="311" t="s">
        <v>197</v>
      </c>
      <c r="D57" s="362" t="s">
        <v>198</v>
      </c>
      <c r="F57" s="23" t="s">
        <v>25</v>
      </c>
    </row>
    <row r="58" spans="1:16">
      <c r="A58" s="359" t="s">
        <v>199</v>
      </c>
      <c r="B58" s="356" t="s">
        <v>22</v>
      </c>
      <c r="C58" s="311" t="s">
        <v>200</v>
      </c>
      <c r="D58" s="362" t="s">
        <v>201</v>
      </c>
      <c r="F58" s="23" t="s">
        <v>25</v>
      </c>
    </row>
    <row r="59" spans="1:16">
      <c r="A59" s="359" t="s">
        <v>202</v>
      </c>
      <c r="B59" s="356" t="s">
        <v>22</v>
      </c>
      <c r="C59" s="363" t="s">
        <v>203</v>
      </c>
      <c r="D59" s="362" t="s">
        <v>204</v>
      </c>
      <c r="F59" s="23" t="s">
        <v>25</v>
      </c>
    </row>
    <row r="60" spans="1:16">
      <c r="A60" s="359" t="s">
        <v>205</v>
      </c>
      <c r="B60" s="356" t="s">
        <v>22</v>
      </c>
      <c r="C60" s="363" t="s">
        <v>206</v>
      </c>
      <c r="D60" s="362" t="s">
        <v>207</v>
      </c>
      <c r="F60" s="23" t="s">
        <v>25</v>
      </c>
    </row>
    <row r="61" spans="1:16">
      <c r="A61" s="359" t="s">
        <v>208</v>
      </c>
      <c r="B61" s="356" t="s">
        <v>22</v>
      </c>
      <c r="C61" s="363" t="s">
        <v>209</v>
      </c>
      <c r="D61" s="362" t="s">
        <v>210</v>
      </c>
      <c r="F61" s="23" t="s">
        <v>25</v>
      </c>
    </row>
    <row r="62" spans="1:16">
      <c r="A62" s="359" t="s">
        <v>211</v>
      </c>
      <c r="B62" s="356" t="s">
        <v>22</v>
      </c>
      <c r="C62" s="311" t="s">
        <v>212</v>
      </c>
      <c r="D62" s="362" t="s">
        <v>213</v>
      </c>
      <c r="F62" s="23" t="s">
        <v>25</v>
      </c>
    </row>
    <row r="63" spans="1:16">
      <c r="A63" s="30"/>
      <c r="B63" s="109"/>
    </row>
    <row r="65" spans="1:3">
      <c r="A65" s="28" t="s">
        <v>214</v>
      </c>
    </row>
    <row r="66" spans="1:3">
      <c r="A66" s="279"/>
      <c r="B66" s="279"/>
      <c r="C66" s="279"/>
    </row>
    <row r="67" spans="1:3" ht="30" customHeight="1">
      <c r="A67" s="722" t="s">
        <v>215</v>
      </c>
      <c r="B67" s="722"/>
      <c r="C67" s="722"/>
    </row>
    <row r="68" spans="1:3">
      <c r="A68" s="352"/>
      <c r="B68" s="352"/>
      <c r="C68" s="352"/>
    </row>
    <row r="69" spans="1:3" ht="15.75" customHeight="1">
      <c r="A69" s="279" t="s">
        <v>216</v>
      </c>
      <c r="B69" s="279"/>
      <c r="C69" s="279"/>
    </row>
    <row r="70" spans="1:3">
      <c r="A70" s="279" t="s">
        <v>217</v>
      </c>
      <c r="B70" s="279"/>
      <c r="C70" s="279"/>
    </row>
    <row r="71" spans="1:3">
      <c r="A71" s="279" t="s">
        <v>218</v>
      </c>
      <c r="B71" s="279"/>
    </row>
    <row r="72" spans="1:3">
      <c r="A72" s="23" t="s">
        <v>219</v>
      </c>
    </row>
    <row r="73" spans="1:3">
      <c r="A73" s="721" t="s">
        <v>220</v>
      </c>
      <c r="B73" s="721"/>
      <c r="C73" s="721"/>
    </row>
    <row r="74" spans="1:3">
      <c r="A74" s="23" t="s">
        <v>221</v>
      </c>
    </row>
    <row r="75" spans="1:3">
      <c r="A75" s="23" t="s">
        <v>222</v>
      </c>
    </row>
  </sheetData>
  <autoFilter ref="A2:D62" xr:uid="{84A3946C-9A12-4E74-A9DB-B4A41BFF10B8}"/>
  <mergeCells count="19">
    <mergeCell ref="A73:C73"/>
    <mergeCell ref="A67:C67"/>
    <mergeCell ref="A45:D45"/>
    <mergeCell ref="A47:D47"/>
    <mergeCell ref="A50:D50"/>
    <mergeCell ref="A23:D23"/>
    <mergeCell ref="A36:D36"/>
    <mergeCell ref="A39:D39"/>
    <mergeCell ref="F2:K2"/>
    <mergeCell ref="D2:D3"/>
    <mergeCell ref="A2:A3"/>
    <mergeCell ref="C2:C3"/>
    <mergeCell ref="B4:D4"/>
    <mergeCell ref="A7:D7"/>
    <mergeCell ref="A10:D10"/>
    <mergeCell ref="A15:D15"/>
    <mergeCell ref="A13:D13"/>
    <mergeCell ref="A19:D19"/>
    <mergeCell ref="A34:D34"/>
  </mergeCells>
  <hyperlinks>
    <hyperlink ref="C49" location="'42 - EU IRRBB1'!A1" display="Interest rate risks of non-trading book activities" xr:uid="{3810FC2D-9196-44CD-BDC6-98F68CC1E02E}"/>
    <hyperlink ref="D5" location="'1 - EU KM1'!A1" display="Page 1" xr:uid="{2F0BF3BD-D076-418E-AB45-94C284CF0E63}"/>
    <hyperlink ref="D21" location="'12 - EU LIQ B '!A1" display="Page 12" xr:uid="{ECE2386C-C4B6-437F-B04C-F673DC795E97}"/>
    <hyperlink ref="D22" location="'13 - EU LIQ2'!A1" display="Page 13" xr:uid="{5BA656FD-A83B-4D40-B214-569C309EF1B9}"/>
    <hyperlink ref="D25" location="'15 - EU CR1-A'!A1" display="Page 15" xr:uid="{DB6C1DB9-DCBE-4772-8F67-EA1BBAAFF30F}"/>
    <hyperlink ref="D26" location="'16 - EU CR2'!A1" display="Page 16" xr:uid="{CD5ADBCB-321C-479A-A967-2E8BFE7DC14A}"/>
    <hyperlink ref="D27" location="'17- EU CR2a'!A1" display="Page 17" xr:uid="{F28DE0B3-27C7-4AB2-9A7C-D51F657C0813}"/>
    <hyperlink ref="D28" location="'18 - EU CQ1'!A1" display="Page 18" xr:uid="{838C6E75-6CEA-4F75-81D8-517E6E2BE54E}"/>
    <hyperlink ref="D29" location="'19 - EU CQ2'!A1" display="Page 19" xr:uid="{50AC1BC9-451A-4A4D-B516-21BA2CFC4666}"/>
    <hyperlink ref="D30" location="'20- EU CQ5'!A1" display="Page 20" xr:uid="{1608603F-0E68-485A-843F-F36758616EFD}"/>
    <hyperlink ref="D31" location="'21 - EU CQ6'!A1" display="Page 21" xr:uid="{33492493-97A1-4928-8AB4-378EF1DC49CC}"/>
    <hyperlink ref="D32" location="'22 - EU CQ7'!A1" display="Page 22" xr:uid="{0412C185-F266-4979-BB15-CD1B11A90207}"/>
    <hyperlink ref="D33" location="'23 - EU CQ8'!A1" display="Page 23" xr:uid="{A1099BE1-5488-46BF-AB41-1D568A47C6D7}"/>
    <hyperlink ref="D35" location="'24 - EU CR3'!A1" display="Page 24" xr:uid="{1EA7BAAE-7B09-44C9-B65D-4F8B987DB348}"/>
    <hyperlink ref="D38" location="'26 - EU CR5'!A1" display="Page 26" xr:uid="{E3D373F9-8FC9-4F5D-A00A-CECB1561817E}"/>
    <hyperlink ref="D41" location="'28 - EU CCR2'!A1" display="Page 28" xr:uid="{A4B353DF-1116-48C8-B5F3-136DFDC8486D}"/>
    <hyperlink ref="D42" location="'29 - EU CCR3'!A1" display="Page 29" xr:uid="{CA8098D2-CBC7-455C-9ED8-FFE2D49CD894}"/>
    <hyperlink ref="D43" location="'30 - EU CCR5 '!A1" display="Page 30" xr:uid="{32523BC8-5388-4483-A53B-B4CB4787A2A2}"/>
    <hyperlink ref="D44" location="'31- EU CCR8'!A1" display="Page 31" xr:uid="{8D81B767-A792-4F4D-BDE4-75CD561A1174}"/>
    <hyperlink ref="D46" location="'32 - EU MR1 '!A1" display="Page 32" xr:uid="{DA14A36F-2F10-4633-B5B8-8945C9BC50CA}"/>
    <hyperlink ref="D48" location="'33 - EU IRRBBA'!A1" display="Page 33" xr:uid="{1D5F3D97-220A-446C-9417-DA586CA4CE83}"/>
    <hyperlink ref="D49" location="'34 - EU IRRBB1'!A1" display="Page 34" xr:uid="{B1A85DE8-8CD9-41DB-AB16-08312EF646F2}"/>
    <hyperlink ref="D52" location="'36 - Social risk'!A1" display="Page 36" xr:uid="{8E094134-F71A-4F3B-8A38-17513BBCA9CB}"/>
    <hyperlink ref="D53" location="'37 - Governance risk'!A1" display="Page 37" xr:uid="{A7EC281C-44BA-4913-A6D0-9137D1687B7C}"/>
    <hyperlink ref="D54" location="'38 - transition risk - temp 1'!A1" display="Page 38" xr:uid="{1323A50A-826B-4EF3-AB1B-4052403AB4E4}"/>
    <hyperlink ref="D55" location="'39 - transition risk - temp 2'!A1" display="Page 39" xr:uid="{0A5FAAF2-8ABB-4CED-B896-C6F449FD97F5}"/>
    <hyperlink ref="C56" location="'38 - transition risk - temp 3'!A1" display="Banking book - Climate change transition risk: Alignment metrics" xr:uid="{B970AFAB-0800-4C47-80F6-9F141969176D}"/>
    <hyperlink ref="D56" location="'40 - transition risk - temp 3'!A1" display="Page 40" xr:uid="{2E883D9D-89EE-45D7-8F0D-B660BB74CC72}"/>
    <hyperlink ref="D57" location="'41 - transition risk - temp 4'!A1" display="Page 41" xr:uid="{ECD7FDC2-B4ED-41AB-AAE1-C1E5C6F43E36}"/>
    <hyperlink ref="D58" location="'42- Physical risk - temp 5'!A1" display="Page 42" xr:uid="{546A7FAC-3E3F-4EC4-A5BF-AEBA4D98325C}"/>
    <hyperlink ref="D59" location="'43 - Summary of GAR - temp 6'!A1" display="Page 43" xr:uid="{968F9FBF-06AF-4A2D-957F-5B1EB0B7AA5E}"/>
    <hyperlink ref="D60" location="'44 - Assets calc. GAR - temp 7'!A1" display="Page 44" xr:uid="{51B245A8-6B05-4E5F-94A6-F943C824E8F6}"/>
    <hyperlink ref="D61" location="'45 - GAR KPIs - temp 8'!A1" display="Page 45" xr:uid="{892BA707-8139-43BB-849F-C45602BC5E8A}"/>
    <hyperlink ref="D62" location="'46 - Mitigation - temp 10'!A1" display="Page 46" xr:uid="{0062DA17-D541-4831-85E2-0E8B03C349F7}"/>
    <hyperlink ref="D24" location="'14 - EU CR1'!A1" display="Page 14" xr:uid="{BB09226C-B53D-4614-9260-B7A95A28B242}"/>
    <hyperlink ref="D37" location="'25 - EU CR4'!A1" display="Page 25" xr:uid="{8E4CEC06-5581-48CF-BF45-5F66DCB93796}"/>
    <hyperlink ref="D6" location="'2- EU OV1'!A1" display="Page 2" xr:uid="{CA3A072F-88D5-4B67-B1CA-791D8056C822}"/>
    <hyperlink ref="D8" location="'3 - EU CC1'!A1" display="Page 3" xr:uid="{99D557D9-667A-4F97-BB65-DC894B0C3E77}"/>
    <hyperlink ref="D9" location="'4 - EU CC2'!A1" display="Page 4" xr:uid="{B0DDF6C9-D0B2-473A-8EA4-63EE35286DFE}"/>
    <hyperlink ref="D11" location="'5 - EU CCyB1'!A1" display="Page 5" xr:uid="{20F4E3F1-ABB3-4813-81D1-31C41C8EA6B6}"/>
    <hyperlink ref="D12" location="'6 - EU CCyB2'!A1" display="Page 6" xr:uid="{2591DDDC-6947-4948-B5E9-42FFC9E904EE}"/>
    <hyperlink ref="D16" location="'8 - EU LR1'!A1" display="Page 8" xr:uid="{955DFE98-C13F-445D-A2CA-EDFD3E07818C}"/>
    <hyperlink ref="D17" location="'9 - EU LR2'!A1" display="Page 9" xr:uid="{F5E2EA21-8662-48C6-AFE7-F015859EB301}"/>
    <hyperlink ref="D18" location="'10 - EU LR3'!A1" display="Page 10" xr:uid="{2A3245D4-9E0C-4B1B-A1B6-C0EE20F19DCF}"/>
    <hyperlink ref="D20" location="'11 - EU LIQ1'!A1" display="Page 11" xr:uid="{D7CC76C6-E57B-45D4-9CCF-798A2F7AA4E4}"/>
    <hyperlink ref="D40" location="'27 - EU CCR1'!A1" display="Page 27" xr:uid="{90A1E479-E990-4980-BBA9-BB336282B2FA}"/>
    <hyperlink ref="D51" location="'35 - Environmental risk'!A1" display="Page 35" xr:uid="{D49B7089-EACB-4C2B-9F3E-C16A278D086D}"/>
    <hyperlink ref="D14" location="'7 - EU KM2'!A1" display="Page 7" xr:uid="{F9887156-BF10-4049-B104-6E40FAB2CBCA}"/>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pageSetUpPr fitToPage="1"/>
  </sheetPr>
  <dimension ref="A2:N43"/>
  <sheetViews>
    <sheetView showGridLines="0" zoomScale="90" zoomScaleNormal="90" zoomScalePageLayoutView="80" workbookViewId="0">
      <selection activeCell="D2" sqref="D2"/>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s>
  <sheetData>
    <row r="2" spans="1:14" ht="21">
      <c r="B2" s="94" t="s">
        <v>1492</v>
      </c>
      <c r="C2" s="4"/>
      <c r="D2" s="253" t="s">
        <v>224</v>
      </c>
    </row>
    <row r="3" spans="1:14" ht="15.75">
      <c r="C3" s="9"/>
    </row>
    <row r="4" spans="1:14">
      <c r="A4" s="10"/>
      <c r="B4" s="2"/>
      <c r="C4" s="1"/>
      <c r="D4" s="5"/>
      <c r="E4" s="5"/>
      <c r="F4" s="5"/>
      <c r="G4" s="5"/>
      <c r="H4" s="5"/>
      <c r="I4" s="5"/>
      <c r="J4" s="5"/>
      <c r="K4" s="5"/>
      <c r="L4" s="10"/>
    </row>
    <row r="5" spans="1:14" ht="45">
      <c r="B5" s="801" t="str">
        <f>Dates!B2</f>
        <v>At 30 June 2024 (DKK mio.)</v>
      </c>
      <c r="C5" s="802"/>
      <c r="D5" s="383" t="s">
        <v>980</v>
      </c>
      <c r="E5" s="383" t="s">
        <v>981</v>
      </c>
      <c r="F5" s="383" t="s">
        <v>982</v>
      </c>
      <c r="G5" s="383" t="s">
        <v>983</v>
      </c>
      <c r="H5" s="383" t="s">
        <v>984</v>
      </c>
      <c r="I5" s="383" t="s">
        <v>985</v>
      </c>
      <c r="J5" s="383" t="s">
        <v>986</v>
      </c>
      <c r="K5" s="383" t="s">
        <v>962</v>
      </c>
      <c r="L5" s="90"/>
    </row>
    <row r="6" spans="1:14">
      <c r="A6" s="10"/>
      <c r="B6" s="380" t="s">
        <v>987</v>
      </c>
      <c r="C6" s="373" t="s">
        <v>988</v>
      </c>
      <c r="D6" s="159">
        <v>0</v>
      </c>
      <c r="E6" s="538">
        <v>0</v>
      </c>
      <c r="F6" s="160"/>
      <c r="G6" s="538">
        <v>1</v>
      </c>
      <c r="H6" s="538">
        <v>0</v>
      </c>
      <c r="I6" s="538">
        <v>0</v>
      </c>
      <c r="J6" s="538">
        <v>0</v>
      </c>
      <c r="K6" s="538">
        <v>0</v>
      </c>
      <c r="L6" s="90"/>
    </row>
    <row r="7" spans="1:14">
      <c r="A7" s="10"/>
      <c r="B7" s="380" t="s">
        <v>989</v>
      </c>
      <c r="C7" s="373" t="s">
        <v>990</v>
      </c>
      <c r="D7" s="538">
        <v>0</v>
      </c>
      <c r="E7" s="538">
        <v>0</v>
      </c>
      <c r="F7" s="160"/>
      <c r="G7" s="538">
        <v>1</v>
      </c>
      <c r="H7" s="538">
        <v>0</v>
      </c>
      <c r="I7" s="538">
        <v>0</v>
      </c>
      <c r="J7" s="538">
        <v>0</v>
      </c>
      <c r="K7" s="538">
        <v>0</v>
      </c>
      <c r="L7" s="90"/>
    </row>
    <row r="8" spans="1:14">
      <c r="A8" s="10"/>
      <c r="B8" s="380">
        <v>1</v>
      </c>
      <c r="C8" s="373" t="s">
        <v>991</v>
      </c>
      <c r="D8" s="538">
        <v>73</v>
      </c>
      <c r="E8" s="538">
        <v>104</v>
      </c>
      <c r="F8" s="160"/>
      <c r="G8" s="538">
        <v>1</v>
      </c>
      <c r="H8" s="538">
        <v>463</v>
      </c>
      <c r="I8" s="538">
        <v>202</v>
      </c>
      <c r="J8" s="538">
        <v>202</v>
      </c>
      <c r="K8" s="538">
        <v>89</v>
      </c>
      <c r="L8" s="90"/>
    </row>
    <row r="9" spans="1:14">
      <c r="A9" s="10"/>
      <c r="B9" s="380">
        <v>2</v>
      </c>
      <c r="C9" s="539" t="s">
        <v>992</v>
      </c>
      <c r="D9" s="160"/>
      <c r="E9" s="160"/>
      <c r="F9" s="538">
        <v>0</v>
      </c>
      <c r="G9" s="538">
        <v>0</v>
      </c>
      <c r="H9" s="538">
        <v>0</v>
      </c>
      <c r="I9" s="538">
        <v>0</v>
      </c>
      <c r="J9" s="538">
        <v>0</v>
      </c>
      <c r="K9" s="538">
        <v>0</v>
      </c>
      <c r="L9" s="90"/>
    </row>
    <row r="10" spans="1:14">
      <c r="A10" s="10"/>
      <c r="B10" s="380" t="s">
        <v>993</v>
      </c>
      <c r="C10" s="373" t="s">
        <v>994</v>
      </c>
      <c r="D10" s="160"/>
      <c r="E10" s="160"/>
      <c r="F10" s="538">
        <v>0</v>
      </c>
      <c r="G10" s="160"/>
      <c r="H10" s="538">
        <v>0</v>
      </c>
      <c r="I10" s="538">
        <v>0</v>
      </c>
      <c r="J10" s="538">
        <v>0</v>
      </c>
      <c r="K10" s="538">
        <v>0</v>
      </c>
      <c r="L10" s="90"/>
    </row>
    <row r="11" spans="1:14">
      <c r="A11" s="10"/>
      <c r="B11" s="380" t="s">
        <v>995</v>
      </c>
      <c r="C11" s="373" t="s">
        <v>996</v>
      </c>
      <c r="D11" s="160"/>
      <c r="E11" s="160"/>
      <c r="F11" s="538">
        <v>0</v>
      </c>
      <c r="G11" s="160"/>
      <c r="H11" s="538">
        <v>0</v>
      </c>
      <c r="I11" s="538">
        <v>0</v>
      </c>
      <c r="J11" s="538">
        <v>0</v>
      </c>
      <c r="K11" s="538">
        <v>0</v>
      </c>
      <c r="L11" s="90"/>
      <c r="N11" s="238"/>
    </row>
    <row r="12" spans="1:14">
      <c r="A12" s="10"/>
      <c r="B12" s="380" t="s">
        <v>997</v>
      </c>
      <c r="C12" s="373" t="s">
        <v>998</v>
      </c>
      <c r="D12" s="160"/>
      <c r="E12" s="160"/>
      <c r="F12" s="538">
        <v>0</v>
      </c>
      <c r="G12" s="160"/>
      <c r="H12" s="538">
        <v>0</v>
      </c>
      <c r="I12" s="538">
        <v>0</v>
      </c>
      <c r="J12" s="538">
        <v>0</v>
      </c>
      <c r="K12" s="538">
        <v>0</v>
      </c>
      <c r="L12" s="90"/>
    </row>
    <row r="13" spans="1:14">
      <c r="A13" s="10"/>
      <c r="B13" s="380">
        <v>3</v>
      </c>
      <c r="C13" s="539" t="s">
        <v>999</v>
      </c>
      <c r="D13" s="160"/>
      <c r="E13" s="160"/>
      <c r="F13" s="160"/>
      <c r="G13" s="160"/>
      <c r="H13" s="538">
        <v>0</v>
      </c>
      <c r="I13" s="538">
        <v>0</v>
      </c>
      <c r="J13" s="538">
        <v>0</v>
      </c>
      <c r="K13" s="538">
        <v>0</v>
      </c>
      <c r="L13" s="90"/>
    </row>
    <row r="14" spans="1:14">
      <c r="A14" s="10"/>
      <c r="B14" s="380">
        <v>4</v>
      </c>
      <c r="C14" s="539" t="s">
        <v>1000</v>
      </c>
      <c r="D14" s="160"/>
      <c r="E14" s="160"/>
      <c r="F14" s="160"/>
      <c r="G14" s="160"/>
      <c r="H14" s="538">
        <v>0</v>
      </c>
      <c r="I14" s="538">
        <v>0</v>
      </c>
      <c r="J14" s="538">
        <v>0</v>
      </c>
      <c r="K14" s="538">
        <v>0</v>
      </c>
      <c r="L14" s="90"/>
    </row>
    <row r="15" spans="1:14">
      <c r="A15" s="10"/>
      <c r="B15" s="380">
        <v>5</v>
      </c>
      <c r="C15" s="539" t="s">
        <v>1001</v>
      </c>
      <c r="D15" s="160"/>
      <c r="E15" s="160"/>
      <c r="F15" s="160"/>
      <c r="G15" s="160"/>
      <c r="H15" s="538">
        <v>0</v>
      </c>
      <c r="I15" s="538">
        <v>0</v>
      </c>
      <c r="J15" s="538">
        <v>0</v>
      </c>
      <c r="K15" s="538">
        <v>0</v>
      </c>
      <c r="L15" s="90"/>
    </row>
    <row r="16" spans="1:14">
      <c r="A16" s="10"/>
      <c r="B16" s="540">
        <v>6</v>
      </c>
      <c r="C16" s="536" t="s">
        <v>324</v>
      </c>
      <c r="D16" s="206"/>
      <c r="E16" s="206"/>
      <c r="F16" s="206"/>
      <c r="G16" s="206"/>
      <c r="H16" s="462">
        <v>463</v>
      </c>
      <c r="I16" s="462">
        <v>202</v>
      </c>
      <c r="J16" s="462">
        <v>202</v>
      </c>
      <c r="K16" s="462">
        <v>89</v>
      </c>
      <c r="L16" s="90"/>
    </row>
    <row r="17" spans="1:1">
      <c r="A17" s="10"/>
    </row>
    <row r="18" spans="1:1">
      <c r="A18" s="10"/>
    </row>
    <row r="37" spans="6:12" ht="23.25">
      <c r="L37" s="12"/>
    </row>
    <row r="38" spans="6:12">
      <c r="L38" s="11"/>
    </row>
    <row r="43" spans="6:12">
      <c r="F43" s="4"/>
    </row>
  </sheetData>
  <mergeCells count="1">
    <mergeCell ref="B5:C5"/>
  </mergeCells>
  <hyperlinks>
    <hyperlink ref="D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pageSetUpPr fitToPage="1"/>
  </sheetPr>
  <dimension ref="A2:N43"/>
  <sheetViews>
    <sheetView showGridLines="0" zoomScale="90" zoomScaleNormal="90" workbookViewId="0">
      <selection activeCell="E2" sqref="E2"/>
    </sheetView>
  </sheetViews>
  <sheetFormatPr defaultColWidth="9.140625" defaultRowHeight="15"/>
  <cols>
    <col min="3" max="3" width="71.42578125" customWidth="1"/>
    <col min="4" max="4" width="15.5703125" customWidth="1"/>
    <col min="5" max="5" width="14.5703125" customWidth="1"/>
  </cols>
  <sheetData>
    <row r="2" spans="1:14" ht="21">
      <c r="A2" s="13"/>
      <c r="B2" s="94" t="s">
        <v>1493</v>
      </c>
      <c r="E2" s="253" t="s">
        <v>224</v>
      </c>
    </row>
    <row r="3" spans="1:14" ht="15" customHeight="1">
      <c r="A3" s="13"/>
      <c r="B3" s="94"/>
    </row>
    <row r="4" spans="1:14">
      <c r="B4" s="6"/>
      <c r="D4" s="6"/>
      <c r="E4" s="6"/>
    </row>
    <row r="5" spans="1:14" ht="15" customHeight="1">
      <c r="B5" s="736" t="str">
        <f>Dates!B2</f>
        <v>At 30 June 2024 (DKK mio.)</v>
      </c>
      <c r="C5" s="915"/>
      <c r="D5" s="809" t="s">
        <v>1002</v>
      </c>
      <c r="E5" s="809" t="s">
        <v>962</v>
      </c>
    </row>
    <row r="6" spans="1:14" ht="15" customHeight="1">
      <c r="B6" s="738"/>
      <c r="C6" s="739"/>
      <c r="D6" s="809"/>
      <c r="E6" s="809"/>
    </row>
    <row r="7" spans="1:14">
      <c r="B7" s="541">
        <v>1</v>
      </c>
      <c r="C7" s="373" t="s">
        <v>1003</v>
      </c>
      <c r="D7" s="538">
        <v>0</v>
      </c>
      <c r="E7" s="538">
        <v>0</v>
      </c>
      <c r="F7" s="14"/>
    </row>
    <row r="8" spans="1:14">
      <c r="B8" s="541">
        <v>2</v>
      </c>
      <c r="C8" s="373" t="s">
        <v>1004</v>
      </c>
      <c r="D8" s="160"/>
      <c r="E8" s="538">
        <v>0</v>
      </c>
      <c r="F8" s="14"/>
    </row>
    <row r="9" spans="1:14">
      <c r="B9" s="541">
        <v>3</v>
      </c>
      <c r="C9" s="373" t="s">
        <v>1005</v>
      </c>
      <c r="D9" s="160"/>
      <c r="E9" s="538">
        <v>0</v>
      </c>
      <c r="F9" s="14"/>
    </row>
    <row r="10" spans="1:14">
      <c r="B10" s="541">
        <v>4</v>
      </c>
      <c r="C10" s="373" t="s">
        <v>1006</v>
      </c>
      <c r="D10" s="151">
        <v>172</v>
      </c>
      <c r="E10" s="151">
        <v>70</v>
      </c>
      <c r="F10" s="14"/>
    </row>
    <row r="11" spans="1:14" ht="30" customHeight="1">
      <c r="B11" s="541" t="s">
        <v>1007</v>
      </c>
      <c r="C11" s="542" t="s">
        <v>1008</v>
      </c>
      <c r="D11" s="538">
        <v>0</v>
      </c>
      <c r="E11" s="538">
        <v>0</v>
      </c>
      <c r="F11" s="14"/>
      <c r="N11" s="238"/>
    </row>
    <row r="12" spans="1:14">
      <c r="B12" s="543">
        <v>5</v>
      </c>
      <c r="C12" s="385" t="s">
        <v>1009</v>
      </c>
      <c r="D12" s="203">
        <v>172</v>
      </c>
      <c r="E12" s="203">
        <v>70</v>
      </c>
      <c r="F12" s="14"/>
    </row>
    <row r="13" spans="1:14">
      <c r="C13" s="13"/>
    </row>
    <row r="14" spans="1:14">
      <c r="B14" s="90"/>
    </row>
    <row r="15" spans="1:14">
      <c r="B15" s="90"/>
    </row>
    <row r="43" spans="6:6">
      <c r="F43" s="4"/>
    </row>
  </sheetData>
  <mergeCells count="3">
    <mergeCell ref="D5:D6"/>
    <mergeCell ref="E5:E6"/>
    <mergeCell ref="B5:C6"/>
  </mergeCells>
  <hyperlinks>
    <hyperlink ref="E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pageSetUpPr fitToPage="1"/>
  </sheetPr>
  <dimension ref="B2:Q43"/>
  <sheetViews>
    <sheetView showGridLines="0" zoomScale="90" zoomScaleNormal="90" zoomScalePageLayoutView="70" workbookViewId="0">
      <selection activeCell="I2" sqref="I2"/>
    </sheetView>
  </sheetViews>
  <sheetFormatPr defaultColWidth="9.140625" defaultRowHeight="15"/>
  <cols>
    <col min="2" max="2" width="35.5703125" style="7" customWidth="1"/>
    <col min="3" max="3" width="38.85546875" customWidth="1"/>
    <col min="4" max="14" width="13.5703125" customWidth="1"/>
    <col min="15" max="15" width="13.5703125" style="13" customWidth="1"/>
  </cols>
  <sheetData>
    <row r="2" spans="2:17" ht="21">
      <c r="B2" s="94" t="s">
        <v>1494</v>
      </c>
      <c r="I2" s="253" t="s">
        <v>224</v>
      </c>
    </row>
    <row r="3" spans="2:17" ht="15.75">
      <c r="C3" s="91"/>
    </row>
    <row r="4" spans="2:17">
      <c r="B4" s="8"/>
    </row>
    <row r="5" spans="2:17">
      <c r="B5" s="757" t="str">
        <f>Dates!B2</f>
        <v>At 30 June 2024 (DKK mio.)</v>
      </c>
      <c r="C5" s="916" t="s">
        <v>1010</v>
      </c>
      <c r="D5" s="712" t="s">
        <v>976</v>
      </c>
      <c r="E5" s="713"/>
      <c r="F5" s="713"/>
      <c r="G5" s="713"/>
      <c r="H5" s="713"/>
      <c r="I5" s="713"/>
      <c r="J5" s="713"/>
      <c r="K5" s="713"/>
      <c r="L5" s="713"/>
      <c r="M5" s="713"/>
      <c r="N5" s="714"/>
      <c r="O5" s="752" t="s">
        <v>1011</v>
      </c>
    </row>
    <row r="6" spans="2:17" ht="31.5" customHeight="1">
      <c r="B6" s="759"/>
      <c r="C6" s="917"/>
      <c r="D6" s="207">
        <v>0</v>
      </c>
      <c r="E6" s="544">
        <v>0.02</v>
      </c>
      <c r="F6" s="544">
        <v>0.04</v>
      </c>
      <c r="G6" s="544">
        <v>0.1</v>
      </c>
      <c r="H6" s="544">
        <v>0.2</v>
      </c>
      <c r="I6" s="544">
        <v>0.5</v>
      </c>
      <c r="J6" s="544">
        <v>0.7</v>
      </c>
      <c r="K6" s="544">
        <v>0.75</v>
      </c>
      <c r="L6" s="544">
        <v>1</v>
      </c>
      <c r="M6" s="544">
        <v>1.5</v>
      </c>
      <c r="N6" s="383" t="s">
        <v>978</v>
      </c>
      <c r="O6" s="753"/>
    </row>
    <row r="7" spans="2:17">
      <c r="B7" s="161">
        <v>1</v>
      </c>
      <c r="C7" s="359" t="s">
        <v>1012</v>
      </c>
      <c r="D7" s="338">
        <v>0</v>
      </c>
      <c r="E7" s="338">
        <v>0</v>
      </c>
      <c r="F7" s="338">
        <v>0</v>
      </c>
      <c r="G7" s="338">
        <v>0</v>
      </c>
      <c r="H7" s="338">
        <v>0</v>
      </c>
      <c r="I7" s="338">
        <v>0</v>
      </c>
      <c r="J7" s="338">
        <v>0</v>
      </c>
      <c r="K7" s="338">
        <v>0</v>
      </c>
      <c r="L7" s="338">
        <v>0</v>
      </c>
      <c r="M7" s="338">
        <v>0</v>
      </c>
      <c r="N7" s="338">
        <v>0</v>
      </c>
      <c r="O7" s="346">
        <v>0</v>
      </c>
    </row>
    <row r="8" spans="2:17">
      <c r="B8" s="545">
        <v>2</v>
      </c>
      <c r="C8" s="359" t="s">
        <v>1013</v>
      </c>
      <c r="D8" s="338">
        <v>0</v>
      </c>
      <c r="E8" s="338">
        <v>0</v>
      </c>
      <c r="F8" s="338">
        <v>0</v>
      </c>
      <c r="G8" s="338">
        <v>0</v>
      </c>
      <c r="H8" s="338">
        <v>0</v>
      </c>
      <c r="I8" s="338">
        <v>0</v>
      </c>
      <c r="J8" s="338">
        <v>0</v>
      </c>
      <c r="K8" s="338">
        <v>0</v>
      </c>
      <c r="L8" s="338">
        <v>0</v>
      </c>
      <c r="M8" s="338">
        <v>0</v>
      </c>
      <c r="N8" s="338">
        <v>0</v>
      </c>
      <c r="O8" s="346">
        <v>0</v>
      </c>
    </row>
    <row r="9" spans="2:17">
      <c r="B9" s="545">
        <v>3</v>
      </c>
      <c r="C9" s="359" t="s">
        <v>966</v>
      </c>
      <c r="D9" s="338">
        <v>0</v>
      </c>
      <c r="E9" s="338">
        <v>0</v>
      </c>
      <c r="F9" s="338">
        <v>0</v>
      </c>
      <c r="G9" s="338">
        <v>0</v>
      </c>
      <c r="H9" s="338">
        <v>0</v>
      </c>
      <c r="I9" s="338">
        <v>0</v>
      </c>
      <c r="J9" s="338">
        <v>0</v>
      </c>
      <c r="K9" s="338">
        <v>0</v>
      </c>
      <c r="L9" s="338">
        <v>0</v>
      </c>
      <c r="M9" s="338">
        <v>0</v>
      </c>
      <c r="N9" s="338">
        <v>0</v>
      </c>
      <c r="O9" s="346">
        <v>0</v>
      </c>
    </row>
    <row r="10" spans="2:17">
      <c r="B10" s="545">
        <v>4</v>
      </c>
      <c r="C10" s="359" t="s">
        <v>967</v>
      </c>
      <c r="D10" s="338">
        <v>0</v>
      </c>
      <c r="E10" s="338">
        <v>0</v>
      </c>
      <c r="F10" s="338">
        <v>0</v>
      </c>
      <c r="G10" s="338">
        <v>0</v>
      </c>
      <c r="H10" s="338">
        <v>0</v>
      </c>
      <c r="I10" s="338">
        <v>0</v>
      </c>
      <c r="J10" s="338">
        <v>0</v>
      </c>
      <c r="K10" s="338">
        <v>0</v>
      </c>
      <c r="L10" s="338">
        <v>0</v>
      </c>
      <c r="M10" s="338">
        <v>0</v>
      </c>
      <c r="N10" s="338">
        <v>0</v>
      </c>
      <c r="O10" s="346">
        <v>0</v>
      </c>
    </row>
    <row r="11" spans="2:17">
      <c r="B11" s="545">
        <v>5</v>
      </c>
      <c r="C11" s="359" t="s">
        <v>968</v>
      </c>
      <c r="D11" s="338">
        <v>0</v>
      </c>
      <c r="E11" s="338">
        <v>0</v>
      </c>
      <c r="F11" s="338">
        <v>0</v>
      </c>
      <c r="G11" s="338">
        <v>0</v>
      </c>
      <c r="H11" s="338">
        <v>0</v>
      </c>
      <c r="I11" s="338">
        <v>0</v>
      </c>
      <c r="J11" s="338">
        <v>0</v>
      </c>
      <c r="K11" s="338">
        <v>0</v>
      </c>
      <c r="L11" s="338">
        <v>0</v>
      </c>
      <c r="M11" s="338">
        <v>0</v>
      </c>
      <c r="N11" s="338">
        <v>0</v>
      </c>
      <c r="O11" s="346">
        <v>0</v>
      </c>
    </row>
    <row r="12" spans="2:17">
      <c r="B12" s="545">
        <v>6</v>
      </c>
      <c r="C12" s="359" t="s">
        <v>663</v>
      </c>
      <c r="D12" s="338">
        <v>0</v>
      </c>
      <c r="E12" s="338">
        <v>0</v>
      </c>
      <c r="F12" s="338">
        <v>0</v>
      </c>
      <c r="G12" s="338">
        <v>0</v>
      </c>
      <c r="H12" s="687">
        <v>77850065.159999996</v>
      </c>
      <c r="I12" s="687">
        <v>97756459.659999996</v>
      </c>
      <c r="J12" s="338">
        <v>0</v>
      </c>
      <c r="K12" s="338">
        <v>0</v>
      </c>
      <c r="L12" s="687">
        <v>107360.22</v>
      </c>
      <c r="M12" s="338">
        <v>0</v>
      </c>
      <c r="N12" s="338">
        <v>0</v>
      </c>
      <c r="O12" s="688">
        <v>175713885.03999999</v>
      </c>
      <c r="Q12" s="14"/>
    </row>
    <row r="13" spans="2:17">
      <c r="B13" s="545">
        <v>7</v>
      </c>
      <c r="C13" s="359" t="s">
        <v>666</v>
      </c>
      <c r="D13" s="338">
        <v>0</v>
      </c>
      <c r="E13" s="338">
        <v>0</v>
      </c>
      <c r="F13" s="338">
        <v>0</v>
      </c>
      <c r="G13" s="338">
        <v>0</v>
      </c>
      <c r="H13" s="338">
        <v>0</v>
      </c>
      <c r="I13" s="338">
        <v>0</v>
      </c>
      <c r="J13" s="338">
        <v>0</v>
      </c>
      <c r="K13" s="338">
        <v>0</v>
      </c>
      <c r="L13" s="687">
        <v>23863327.280000001</v>
      </c>
      <c r="M13" s="338">
        <v>0</v>
      </c>
      <c r="N13" s="338">
        <v>0</v>
      </c>
      <c r="O13" s="688">
        <v>23863327.280000001</v>
      </c>
    </row>
    <row r="14" spans="2:17">
      <c r="B14" s="545">
        <v>8</v>
      </c>
      <c r="C14" s="359" t="s">
        <v>969</v>
      </c>
      <c r="D14" s="338">
        <v>0</v>
      </c>
      <c r="E14" s="338">
        <v>0</v>
      </c>
      <c r="F14" s="338">
        <v>0</v>
      </c>
      <c r="G14" s="338">
        <v>0</v>
      </c>
      <c r="H14" s="338">
        <v>0</v>
      </c>
      <c r="I14" s="338">
        <v>0</v>
      </c>
      <c r="J14" s="338">
        <v>0</v>
      </c>
      <c r="K14" s="687">
        <v>9082308.0600000005</v>
      </c>
      <c r="L14" s="338">
        <v>0</v>
      </c>
      <c r="M14" s="338">
        <v>0</v>
      </c>
      <c r="N14" s="338">
        <v>0</v>
      </c>
      <c r="O14" s="688">
        <v>9082308.0600000005</v>
      </c>
    </row>
    <row r="15" spans="2:17" ht="30">
      <c r="B15" s="545">
        <v>9</v>
      </c>
      <c r="C15" s="539" t="s">
        <v>972</v>
      </c>
      <c r="D15" s="338">
        <v>0</v>
      </c>
      <c r="E15" s="338">
        <v>0</v>
      </c>
      <c r="F15" s="338">
        <v>0</v>
      </c>
      <c r="G15" s="338">
        <v>0</v>
      </c>
      <c r="H15" s="338">
        <v>0</v>
      </c>
      <c r="I15" s="338">
        <v>0</v>
      </c>
      <c r="J15" s="338">
        <v>0</v>
      </c>
      <c r="K15" s="338">
        <v>0</v>
      </c>
      <c r="L15" s="338">
        <v>0</v>
      </c>
      <c r="M15" s="338">
        <v>0</v>
      </c>
      <c r="N15" s="338">
        <v>0</v>
      </c>
      <c r="O15" s="346">
        <v>0</v>
      </c>
    </row>
    <row r="16" spans="2:17">
      <c r="B16" s="545">
        <v>10</v>
      </c>
      <c r="C16" s="359" t="s">
        <v>975</v>
      </c>
      <c r="D16" s="338">
        <v>0</v>
      </c>
      <c r="E16" s="338">
        <v>0</v>
      </c>
      <c r="F16" s="338">
        <v>0</v>
      </c>
      <c r="G16" s="338">
        <v>0</v>
      </c>
      <c r="H16" s="338">
        <v>0</v>
      </c>
      <c r="I16" s="338">
        <v>0</v>
      </c>
      <c r="J16" s="338">
        <v>0</v>
      </c>
      <c r="K16" s="338">
        <v>0</v>
      </c>
      <c r="L16" s="338">
        <v>0</v>
      </c>
      <c r="M16" s="338">
        <v>0</v>
      </c>
      <c r="N16" s="338">
        <v>0</v>
      </c>
      <c r="O16" s="346">
        <v>0</v>
      </c>
    </row>
    <row r="17" spans="2:15">
      <c r="B17" s="535">
        <v>11</v>
      </c>
      <c r="C17" s="481" t="s">
        <v>498</v>
      </c>
      <c r="D17" s="689">
        <v>0</v>
      </c>
      <c r="E17" s="689">
        <v>0</v>
      </c>
      <c r="F17" s="689">
        <v>0</v>
      </c>
      <c r="G17" s="689">
        <v>0</v>
      </c>
      <c r="H17" s="685">
        <v>77850065.159999996</v>
      </c>
      <c r="I17" s="685">
        <v>97756459.659999996</v>
      </c>
      <c r="J17" s="689">
        <v>0</v>
      </c>
      <c r="K17" s="685">
        <v>9082308.0600000005</v>
      </c>
      <c r="L17" s="685">
        <v>23970687.5</v>
      </c>
      <c r="M17" s="689">
        <v>0</v>
      </c>
      <c r="N17" s="689">
        <v>0</v>
      </c>
      <c r="O17" s="685">
        <v>208659520.38</v>
      </c>
    </row>
    <row r="43" spans="6:6">
      <c r="F43" s="4"/>
    </row>
  </sheetData>
  <mergeCells count="4">
    <mergeCell ref="D5:N5"/>
    <mergeCell ref="C5:C6"/>
    <mergeCell ref="B5:B6"/>
    <mergeCell ref="O5:O6"/>
  </mergeCells>
  <hyperlinks>
    <hyperlink ref="I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pageSetUpPr fitToPage="1"/>
  </sheetPr>
  <dimension ref="B2:N43"/>
  <sheetViews>
    <sheetView showGridLines="0" tabSelected="1" zoomScale="90" zoomScaleNormal="90" zoomScalePageLayoutView="80" workbookViewId="0">
      <selection activeCell="F2" sqref="F2"/>
    </sheetView>
  </sheetViews>
  <sheetFormatPr defaultColWidth="9.140625" defaultRowHeight="15"/>
  <cols>
    <col min="2" max="2" width="24.140625" customWidth="1"/>
    <col min="3" max="3" width="25.85546875" customWidth="1"/>
    <col min="4" max="11" width="13.5703125" customWidth="1"/>
  </cols>
  <sheetData>
    <row r="2" spans="2:14" ht="21">
      <c r="B2" s="94" t="s">
        <v>1495</v>
      </c>
      <c r="F2" s="253" t="s">
        <v>224</v>
      </c>
    </row>
    <row r="3" spans="2:14" ht="15.75">
      <c r="C3" s="91"/>
    </row>
    <row r="5" spans="2:14" ht="15" customHeight="1">
      <c r="B5" s="754" t="str">
        <f>Dates!B2</f>
        <v>At 30 June 2024 (DKK mio.)</v>
      </c>
      <c r="C5" s="752" t="s">
        <v>1014</v>
      </c>
      <c r="D5" s="809" t="s">
        <v>1015</v>
      </c>
      <c r="E5" s="809"/>
      <c r="F5" s="809"/>
      <c r="G5" s="809"/>
      <c r="H5" s="807" t="s">
        <v>1016</v>
      </c>
      <c r="I5" s="919"/>
      <c r="J5" s="919"/>
      <c r="K5" s="918"/>
    </row>
    <row r="6" spans="2:14" ht="30" customHeight="1">
      <c r="B6" s="920"/>
      <c r="C6" s="756"/>
      <c r="D6" s="809" t="s">
        <v>1017</v>
      </c>
      <c r="E6" s="809"/>
      <c r="F6" s="809" t="s">
        <v>1018</v>
      </c>
      <c r="G6" s="809"/>
      <c r="H6" s="807" t="s">
        <v>1017</v>
      </c>
      <c r="I6" s="918"/>
      <c r="J6" s="807" t="s">
        <v>1018</v>
      </c>
      <c r="K6" s="918"/>
    </row>
    <row r="7" spans="2:14">
      <c r="B7" s="755"/>
      <c r="C7" s="753"/>
      <c r="D7" s="383" t="s">
        <v>1019</v>
      </c>
      <c r="E7" s="383" t="s">
        <v>1020</v>
      </c>
      <c r="F7" s="383" t="s">
        <v>1019</v>
      </c>
      <c r="G7" s="383" t="s">
        <v>1020</v>
      </c>
      <c r="H7" s="383" t="s">
        <v>1019</v>
      </c>
      <c r="I7" s="383" t="s">
        <v>1020</v>
      </c>
      <c r="J7" s="383" t="s">
        <v>1019</v>
      </c>
      <c r="K7" s="383" t="s">
        <v>1020</v>
      </c>
    </row>
    <row r="8" spans="2:14">
      <c r="B8" s="546">
        <v>1</v>
      </c>
      <c r="C8" s="373" t="s">
        <v>1021</v>
      </c>
      <c r="D8" s="479">
        <v>0</v>
      </c>
      <c r="E8" s="479">
        <v>57</v>
      </c>
      <c r="F8" s="479">
        <v>0</v>
      </c>
      <c r="G8" s="479">
        <v>14</v>
      </c>
      <c r="H8" s="479">
        <v>0</v>
      </c>
      <c r="I8" s="479">
        <v>0</v>
      </c>
      <c r="J8" s="479">
        <v>0</v>
      </c>
      <c r="K8" s="479">
        <v>0</v>
      </c>
    </row>
    <row r="9" spans="2:14">
      <c r="B9" s="546">
        <v>2</v>
      </c>
      <c r="C9" s="373" t="s">
        <v>1022</v>
      </c>
      <c r="D9" s="479">
        <v>0</v>
      </c>
      <c r="E9" s="479">
        <v>52</v>
      </c>
      <c r="F9" s="479">
        <v>0</v>
      </c>
      <c r="G9" s="479">
        <v>25</v>
      </c>
      <c r="H9" s="479">
        <v>0</v>
      </c>
      <c r="I9" s="479">
        <v>0</v>
      </c>
      <c r="J9" s="479">
        <v>0</v>
      </c>
      <c r="K9" s="479">
        <v>0</v>
      </c>
    </row>
    <row r="10" spans="2:14">
      <c r="B10" s="546">
        <v>3</v>
      </c>
      <c r="C10" s="373" t="s">
        <v>1023</v>
      </c>
      <c r="D10" s="479">
        <v>0</v>
      </c>
      <c r="E10" s="479">
        <v>0</v>
      </c>
      <c r="F10" s="479">
        <v>0</v>
      </c>
      <c r="G10" s="479">
        <v>0</v>
      </c>
      <c r="H10" s="479">
        <v>0</v>
      </c>
      <c r="I10" s="479">
        <v>0</v>
      </c>
      <c r="J10" s="479">
        <v>0</v>
      </c>
      <c r="K10" s="479">
        <v>0</v>
      </c>
    </row>
    <row r="11" spans="2:14">
      <c r="B11" s="546">
        <v>4</v>
      </c>
      <c r="C11" s="373" t="s">
        <v>1024</v>
      </c>
      <c r="D11" s="479">
        <v>0</v>
      </c>
      <c r="E11" s="479">
        <v>0</v>
      </c>
      <c r="F11" s="479">
        <v>0</v>
      </c>
      <c r="G11" s="479">
        <v>0</v>
      </c>
      <c r="H11" s="479">
        <v>0</v>
      </c>
      <c r="I11" s="479">
        <v>0</v>
      </c>
      <c r="J11" s="479">
        <v>0</v>
      </c>
      <c r="K11" s="479">
        <v>0</v>
      </c>
      <c r="N11" s="238"/>
    </row>
    <row r="12" spans="2:14">
      <c r="B12" s="546">
        <v>5</v>
      </c>
      <c r="C12" s="373" t="s">
        <v>1025</v>
      </c>
      <c r="D12" s="479">
        <v>0</v>
      </c>
      <c r="E12" s="479">
        <v>0</v>
      </c>
      <c r="F12" s="479">
        <v>0</v>
      </c>
      <c r="G12" s="479">
        <v>0</v>
      </c>
      <c r="H12" s="479">
        <v>0</v>
      </c>
      <c r="I12" s="479">
        <v>0</v>
      </c>
      <c r="J12" s="479">
        <v>0</v>
      </c>
      <c r="K12" s="479">
        <v>0</v>
      </c>
    </row>
    <row r="13" spans="2:14">
      <c r="B13" s="546">
        <v>6</v>
      </c>
      <c r="C13" s="373" t="s">
        <v>1026</v>
      </c>
      <c r="D13" s="479">
        <v>0</v>
      </c>
      <c r="E13" s="479">
        <v>0</v>
      </c>
      <c r="F13" s="479">
        <v>0</v>
      </c>
      <c r="G13" s="479">
        <v>0</v>
      </c>
      <c r="H13" s="479">
        <v>0</v>
      </c>
      <c r="I13" s="479">
        <v>0</v>
      </c>
      <c r="J13" s="479">
        <v>0</v>
      </c>
      <c r="K13" s="479">
        <v>0</v>
      </c>
    </row>
    <row r="14" spans="2:14">
      <c r="B14" s="546">
        <v>7</v>
      </c>
      <c r="C14" s="373" t="s">
        <v>1027</v>
      </c>
      <c r="D14" s="479">
        <v>0</v>
      </c>
      <c r="E14" s="479">
        <v>0</v>
      </c>
      <c r="F14" s="479">
        <v>0</v>
      </c>
      <c r="G14" s="479">
        <v>0</v>
      </c>
      <c r="H14" s="479">
        <v>0</v>
      </c>
      <c r="I14" s="479">
        <v>0</v>
      </c>
      <c r="J14" s="479">
        <v>0</v>
      </c>
      <c r="K14" s="479">
        <v>0</v>
      </c>
    </row>
    <row r="15" spans="2:14">
      <c r="B15" s="546">
        <v>8</v>
      </c>
      <c r="C15" s="373" t="s">
        <v>1028</v>
      </c>
      <c r="D15" s="479">
        <v>0</v>
      </c>
      <c r="E15" s="479">
        <v>0</v>
      </c>
      <c r="F15" s="479">
        <v>0</v>
      </c>
      <c r="G15" s="479">
        <v>0</v>
      </c>
      <c r="H15" s="479">
        <v>0</v>
      </c>
      <c r="I15" s="479">
        <v>0</v>
      </c>
      <c r="J15" s="479">
        <v>0</v>
      </c>
      <c r="K15" s="479">
        <v>0</v>
      </c>
    </row>
    <row r="16" spans="2:14">
      <c r="B16" s="547">
        <v>9</v>
      </c>
      <c r="C16" s="536" t="s">
        <v>324</v>
      </c>
      <c r="D16" s="226">
        <v>0</v>
      </c>
      <c r="E16" s="226">
        <v>109</v>
      </c>
      <c r="F16" s="226">
        <v>0</v>
      </c>
      <c r="G16" s="226">
        <v>39</v>
      </c>
      <c r="H16" s="226">
        <v>0</v>
      </c>
      <c r="I16" s="226">
        <v>0</v>
      </c>
      <c r="J16" s="226">
        <v>0</v>
      </c>
      <c r="K16" s="226">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F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pageSetUpPr fitToPage="1"/>
  </sheetPr>
  <dimension ref="B2:N43"/>
  <sheetViews>
    <sheetView showGridLines="0" zoomScale="90" zoomScaleNormal="90" zoomScalePageLayoutView="90" workbookViewId="0">
      <selection activeCell="D2" sqref="D2"/>
    </sheetView>
  </sheetViews>
  <sheetFormatPr defaultColWidth="9.140625" defaultRowHeight="15"/>
  <cols>
    <col min="1" max="2" width="9.140625" style="13"/>
    <col min="3" max="3" width="86.5703125" style="13" customWidth="1"/>
    <col min="4" max="4" width="13.7109375" style="13" bestFit="1" customWidth="1"/>
    <col min="5" max="5" width="13.7109375" style="13" customWidth="1"/>
    <col min="6" max="16384" width="9.140625" style="13"/>
  </cols>
  <sheetData>
    <row r="2" spans="2:14" ht="21">
      <c r="B2" s="94" t="s">
        <v>1496</v>
      </c>
      <c r="D2" s="253" t="s">
        <v>224</v>
      </c>
    </row>
    <row r="3" spans="2:14" ht="15.75">
      <c r="C3" s="15"/>
    </row>
    <row r="4" spans="2:14" ht="20.100000000000001" customHeight="1">
      <c r="B4" s="16"/>
      <c r="C4" s="17"/>
      <c r="D4" s="16"/>
      <c r="E4" s="16"/>
    </row>
    <row r="5" spans="2:14" ht="30" customHeight="1">
      <c r="B5" s="801" t="str">
        <f>Dates!B2</f>
        <v>At 30 June 2024 (DKK mio.)</v>
      </c>
      <c r="C5" s="802"/>
      <c r="D5" s="383" t="s">
        <v>1029</v>
      </c>
      <c r="E5" s="383" t="s">
        <v>962</v>
      </c>
    </row>
    <row r="6" spans="2:14" ht="20.100000000000001" customHeight="1">
      <c r="B6" s="540">
        <v>1</v>
      </c>
      <c r="C6" s="385" t="s">
        <v>1030</v>
      </c>
      <c r="D6" s="462">
        <v>12</v>
      </c>
      <c r="E6" s="462">
        <v>6</v>
      </c>
    </row>
    <row r="7" spans="2:14" ht="24" customHeight="1">
      <c r="B7" s="380">
        <v>2</v>
      </c>
      <c r="C7" s="373" t="s">
        <v>1031</v>
      </c>
      <c r="D7" s="479">
        <v>4</v>
      </c>
      <c r="E7" s="479">
        <v>2</v>
      </c>
    </row>
    <row r="8" spans="2:14">
      <c r="B8" s="380">
        <v>3</v>
      </c>
      <c r="C8" s="373" t="s">
        <v>1032</v>
      </c>
      <c r="D8" s="479">
        <v>0</v>
      </c>
      <c r="E8" s="479">
        <v>0</v>
      </c>
    </row>
    <row r="9" spans="2:14">
      <c r="B9" s="380">
        <v>4</v>
      </c>
      <c r="C9" s="373" t="s">
        <v>1033</v>
      </c>
      <c r="D9" s="479">
        <v>4</v>
      </c>
      <c r="E9" s="479">
        <v>2</v>
      </c>
    </row>
    <row r="10" spans="2:14">
      <c r="B10" s="380">
        <v>5</v>
      </c>
      <c r="C10" s="373" t="s">
        <v>1034</v>
      </c>
      <c r="D10" s="479">
        <v>0</v>
      </c>
      <c r="E10" s="479">
        <v>0</v>
      </c>
    </row>
    <row r="11" spans="2:14">
      <c r="B11" s="380">
        <v>6</v>
      </c>
      <c r="C11" s="373" t="s">
        <v>1035</v>
      </c>
      <c r="D11" s="479">
        <v>0</v>
      </c>
      <c r="E11" s="479">
        <v>0</v>
      </c>
      <c r="N11" s="239"/>
    </row>
    <row r="12" spans="2:14">
      <c r="B12" s="380">
        <v>7</v>
      </c>
      <c r="C12" s="373" t="s">
        <v>1036</v>
      </c>
      <c r="D12" s="479">
        <v>0</v>
      </c>
      <c r="E12" s="160"/>
    </row>
    <row r="13" spans="2:14">
      <c r="B13" s="380">
        <v>8</v>
      </c>
      <c r="C13" s="373" t="s">
        <v>1037</v>
      </c>
      <c r="D13" s="479">
        <v>8</v>
      </c>
      <c r="E13" s="479">
        <v>4</v>
      </c>
    </row>
    <row r="14" spans="2:14">
      <c r="B14" s="380">
        <v>9</v>
      </c>
      <c r="C14" s="373" t="s">
        <v>1038</v>
      </c>
      <c r="D14" s="479">
        <v>0</v>
      </c>
      <c r="E14" s="479">
        <v>0</v>
      </c>
    </row>
    <row r="15" spans="2:14">
      <c r="B15" s="380">
        <v>10</v>
      </c>
      <c r="C15" s="373" t="s">
        <v>1039</v>
      </c>
      <c r="D15" s="479">
        <v>0</v>
      </c>
      <c r="E15" s="479">
        <v>0</v>
      </c>
    </row>
    <row r="16" spans="2:14">
      <c r="B16" s="540">
        <v>11</v>
      </c>
      <c r="C16" s="481" t="s">
        <v>1040</v>
      </c>
      <c r="D16" s="225">
        <v>0</v>
      </c>
      <c r="E16" s="225">
        <v>0</v>
      </c>
    </row>
    <row r="17" spans="2:5" ht="30.75" customHeight="1">
      <c r="B17" s="380">
        <v>12</v>
      </c>
      <c r="C17" s="373" t="s">
        <v>1041</v>
      </c>
      <c r="D17" s="479">
        <v>0</v>
      </c>
      <c r="E17" s="479">
        <v>0</v>
      </c>
    </row>
    <row r="18" spans="2:5">
      <c r="B18" s="380">
        <v>13</v>
      </c>
      <c r="C18" s="373" t="s">
        <v>1032</v>
      </c>
      <c r="D18" s="479">
        <v>0</v>
      </c>
      <c r="E18" s="479">
        <v>0</v>
      </c>
    </row>
    <row r="19" spans="2:5">
      <c r="B19" s="380">
        <v>14</v>
      </c>
      <c r="C19" s="373" t="s">
        <v>1033</v>
      </c>
      <c r="D19" s="479">
        <v>0</v>
      </c>
      <c r="E19" s="479">
        <v>0</v>
      </c>
    </row>
    <row r="20" spans="2:5">
      <c r="B20" s="380">
        <v>15</v>
      </c>
      <c r="C20" s="373" t="s">
        <v>1034</v>
      </c>
      <c r="D20" s="479">
        <v>0</v>
      </c>
      <c r="E20" s="479">
        <v>0</v>
      </c>
    </row>
    <row r="21" spans="2:5">
      <c r="B21" s="380">
        <v>16</v>
      </c>
      <c r="C21" s="373" t="s">
        <v>1035</v>
      </c>
      <c r="D21" s="479">
        <v>0</v>
      </c>
      <c r="E21" s="479">
        <v>0</v>
      </c>
    </row>
    <row r="22" spans="2:5">
      <c r="B22" s="380">
        <v>17</v>
      </c>
      <c r="C22" s="373" t="s">
        <v>1036</v>
      </c>
      <c r="D22" s="479">
        <v>0</v>
      </c>
      <c r="E22" s="160"/>
    </row>
    <row r="23" spans="2:5">
      <c r="B23" s="380">
        <v>18</v>
      </c>
      <c r="C23" s="373" t="s">
        <v>1037</v>
      </c>
      <c r="D23" s="479">
        <v>0</v>
      </c>
      <c r="E23" s="479">
        <v>0</v>
      </c>
    </row>
    <row r="24" spans="2:5">
      <c r="B24" s="380">
        <v>19</v>
      </c>
      <c r="C24" s="373" t="s">
        <v>1038</v>
      </c>
      <c r="D24" s="479">
        <v>0</v>
      </c>
      <c r="E24" s="479">
        <v>0</v>
      </c>
    </row>
    <row r="25" spans="2:5">
      <c r="B25" s="380">
        <v>20</v>
      </c>
      <c r="C25" s="373" t="s">
        <v>1039</v>
      </c>
      <c r="D25" s="479">
        <v>0</v>
      </c>
      <c r="E25" s="479">
        <v>0</v>
      </c>
    </row>
    <row r="43" spans="6:6">
      <c r="F43" s="229"/>
    </row>
  </sheetData>
  <mergeCells count="1">
    <mergeCell ref="B5:C5"/>
  </mergeCells>
  <hyperlinks>
    <hyperlink ref="D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pageSetUpPr fitToPage="1"/>
  </sheetPr>
  <dimension ref="B1:N42"/>
  <sheetViews>
    <sheetView showGridLines="0" zoomScale="90" zoomScaleNormal="90" workbookViewId="0">
      <selection activeCell="F2" sqref="F2"/>
    </sheetView>
  </sheetViews>
  <sheetFormatPr defaultColWidth="11.42578125" defaultRowHeight="15"/>
  <cols>
    <col min="1" max="1" width="4.140625" customWidth="1"/>
    <col min="2" max="2" width="18.5703125" customWidth="1"/>
    <col min="3" max="3" width="39.42578125" customWidth="1"/>
    <col min="4" max="5" width="15.42578125" customWidth="1"/>
    <col min="6" max="6" width="14.42578125" customWidth="1"/>
  </cols>
  <sheetData>
    <row r="1" spans="2:14">
      <c r="C1" s="41"/>
    </row>
    <row r="2" spans="2:14" s="30" customFormat="1" ht="21">
      <c r="B2" s="94" t="s">
        <v>1042</v>
      </c>
      <c r="C2" s="93"/>
      <c r="D2" s="92"/>
      <c r="E2" s="42"/>
      <c r="F2" s="253" t="s">
        <v>224</v>
      </c>
    </row>
    <row r="3" spans="2:14" s="30" customFormat="1" ht="21">
      <c r="B3" s="95"/>
      <c r="C3" s="93"/>
      <c r="D3" s="92"/>
      <c r="E3" s="42"/>
    </row>
    <row r="4" spans="2:14" s="30" customFormat="1" ht="21">
      <c r="B4" s="95"/>
      <c r="C4" s="93"/>
      <c r="D4" s="92"/>
      <c r="E4" s="42"/>
    </row>
    <row r="5" spans="2:14" ht="33.6" customHeight="1">
      <c r="B5" s="801" t="str">
        <f>Dates!B2</f>
        <v>At 30 June 2024 (DKK mio.)</v>
      </c>
      <c r="C5" s="802"/>
      <c r="D5" s="208" t="s">
        <v>1043</v>
      </c>
    </row>
    <row r="6" spans="2:14">
      <c r="B6" s="209" t="s">
        <v>1044</v>
      </c>
      <c r="C6" s="210"/>
      <c r="D6" s="211"/>
    </row>
    <row r="7" spans="2:14">
      <c r="B7" s="548">
        <v>1</v>
      </c>
      <c r="C7" s="367" t="s">
        <v>1045</v>
      </c>
      <c r="D7" s="479">
        <v>4815</v>
      </c>
    </row>
    <row r="8" spans="2:14">
      <c r="B8" s="548">
        <v>2</v>
      </c>
      <c r="C8" s="367" t="s">
        <v>1046</v>
      </c>
      <c r="D8" s="479">
        <v>671</v>
      </c>
    </row>
    <row r="9" spans="2:14">
      <c r="B9" s="548">
        <v>3</v>
      </c>
      <c r="C9" s="367" t="s">
        <v>1047</v>
      </c>
      <c r="D9" s="479">
        <v>137</v>
      </c>
    </row>
    <row r="10" spans="2:14">
      <c r="B10" s="548">
        <v>4</v>
      </c>
      <c r="C10" s="127" t="s">
        <v>1048</v>
      </c>
      <c r="D10" s="479">
        <v>0</v>
      </c>
      <c r="N10" s="238"/>
    </row>
    <row r="11" spans="2:14">
      <c r="B11" s="209" t="s">
        <v>1049</v>
      </c>
      <c r="C11" s="210"/>
      <c r="D11" s="211"/>
    </row>
    <row r="12" spans="2:14">
      <c r="B12" s="548">
        <v>5</v>
      </c>
      <c r="C12" s="127" t="s">
        <v>1050</v>
      </c>
      <c r="D12" s="479">
        <v>0</v>
      </c>
    </row>
    <row r="13" spans="2:14">
      <c r="B13" s="548">
        <v>6</v>
      </c>
      <c r="C13" s="367" t="s">
        <v>1051</v>
      </c>
      <c r="D13" s="479">
        <v>1</v>
      </c>
    </row>
    <row r="14" spans="2:14">
      <c r="B14" s="548">
        <v>7</v>
      </c>
      <c r="C14" s="127" t="s">
        <v>1052</v>
      </c>
      <c r="D14" s="479">
        <v>0</v>
      </c>
    </row>
    <row r="15" spans="2:14">
      <c r="B15" s="548">
        <v>8</v>
      </c>
      <c r="C15" s="127" t="s">
        <v>1053</v>
      </c>
      <c r="D15" s="479">
        <v>0</v>
      </c>
    </row>
    <row r="16" spans="2:14">
      <c r="B16" s="384">
        <v>9</v>
      </c>
      <c r="C16" s="210" t="s">
        <v>324</v>
      </c>
      <c r="D16" s="549"/>
    </row>
    <row r="20" spans="3:5">
      <c r="C20" s="921"/>
      <c r="D20" s="921"/>
      <c r="E20" s="921"/>
    </row>
    <row r="42" spans="6:6">
      <c r="F42" s="4"/>
    </row>
  </sheetData>
  <mergeCells count="2">
    <mergeCell ref="C20:E20"/>
    <mergeCell ref="B5:C5"/>
  </mergeCells>
  <hyperlinks>
    <hyperlink ref="F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dimension ref="A2:G15"/>
  <sheetViews>
    <sheetView zoomScale="90" zoomScaleNormal="90" workbookViewId="0">
      <selection activeCell="F2" sqref="F2"/>
    </sheetView>
  </sheetViews>
  <sheetFormatPr defaultColWidth="9.140625" defaultRowHeight="15"/>
  <cols>
    <col min="1" max="1" width="7" style="23" customWidth="1"/>
    <col min="2" max="2" width="18.42578125" style="23" customWidth="1"/>
    <col min="3" max="3" width="88.5703125" style="23" bestFit="1" customWidth="1"/>
    <col min="4" max="4" width="58.140625" style="23" customWidth="1"/>
    <col min="5" max="5" width="9.140625" style="23"/>
    <col min="6" max="6" width="14.85546875" style="23" bestFit="1" customWidth="1"/>
    <col min="7" max="16384" width="9.140625" style="23"/>
  </cols>
  <sheetData>
    <row r="2" spans="1:7" ht="21">
      <c r="B2" s="94" t="s">
        <v>1054</v>
      </c>
      <c r="C2" s="94"/>
      <c r="D2" s="94"/>
      <c r="F2" s="253" t="s">
        <v>224</v>
      </c>
    </row>
    <row r="4" spans="1:7">
      <c r="B4" s="29"/>
      <c r="C4" s="29"/>
      <c r="D4" s="29"/>
    </row>
    <row r="5" spans="1:7">
      <c r="A5" s="228"/>
      <c r="B5" s="383" t="s">
        <v>714</v>
      </c>
      <c r="C5" s="383" t="s">
        <v>715</v>
      </c>
      <c r="D5" s="431" t="s">
        <v>1055</v>
      </c>
      <c r="G5" s="310"/>
    </row>
    <row r="6" spans="1:7" ht="90">
      <c r="B6" s="363" t="s">
        <v>716</v>
      </c>
      <c r="C6" s="371" t="s">
        <v>1056</v>
      </c>
      <c r="D6" s="371" t="s">
        <v>1057</v>
      </c>
    </row>
    <row r="7" spans="1:7" ht="255">
      <c r="B7" s="363" t="s">
        <v>718</v>
      </c>
      <c r="C7" s="363" t="s">
        <v>1058</v>
      </c>
      <c r="D7" s="371" t="s">
        <v>1059</v>
      </c>
    </row>
    <row r="8" spans="1:7" ht="83.1" customHeight="1">
      <c r="B8" s="363" t="s">
        <v>720</v>
      </c>
      <c r="C8" s="371" t="s">
        <v>1060</v>
      </c>
      <c r="D8" s="371" t="s">
        <v>1061</v>
      </c>
    </row>
    <row r="9" spans="1:7" ht="30">
      <c r="B9" s="363" t="s">
        <v>723</v>
      </c>
      <c r="C9" s="371" t="s">
        <v>1062</v>
      </c>
      <c r="D9" s="371" t="s">
        <v>1063</v>
      </c>
    </row>
    <row r="10" spans="1:7" ht="30">
      <c r="B10" s="363" t="s">
        <v>1064</v>
      </c>
      <c r="C10" s="371" t="s">
        <v>1065</v>
      </c>
      <c r="D10" s="371" t="s">
        <v>1066</v>
      </c>
    </row>
    <row r="11" spans="1:7" ht="90">
      <c r="B11" s="363" t="s">
        <v>728</v>
      </c>
      <c r="C11" s="371" t="s">
        <v>1067</v>
      </c>
      <c r="D11" s="371" t="s">
        <v>1485</v>
      </c>
    </row>
    <row r="12" spans="1:7" ht="30">
      <c r="B12" s="363" t="s">
        <v>731</v>
      </c>
      <c r="C12" s="371" t="s">
        <v>1068</v>
      </c>
      <c r="D12" s="371" t="s">
        <v>1069</v>
      </c>
    </row>
    <row r="13" spans="1:7" ht="45">
      <c r="B13" s="363" t="s">
        <v>330</v>
      </c>
      <c r="C13" s="371" t="s">
        <v>1070</v>
      </c>
      <c r="D13" s="371" t="s">
        <v>1486</v>
      </c>
    </row>
    <row r="14" spans="1:7" ht="30">
      <c r="B14" s="363" t="s">
        <v>380</v>
      </c>
      <c r="C14" s="371" t="s">
        <v>1071</v>
      </c>
      <c r="D14" s="371" t="s">
        <v>1066</v>
      </c>
    </row>
    <row r="15" spans="1:7" ht="30">
      <c r="B15" s="363" t="s">
        <v>1072</v>
      </c>
      <c r="C15" s="371" t="s">
        <v>1073</v>
      </c>
      <c r="D15" s="371" t="s">
        <v>1074</v>
      </c>
    </row>
  </sheetData>
  <hyperlinks>
    <hyperlink ref="F2" location="'Index '!A1" display="Return to index" xr:uid="{E57ABB48-BB07-4FF4-AF54-F4B4EA1DC6A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pageSetUpPr fitToPage="1"/>
  </sheetPr>
  <dimension ref="B1:N43"/>
  <sheetViews>
    <sheetView zoomScale="90" zoomScaleNormal="90" workbookViewId="0">
      <selection activeCell="G2" sqref="G2"/>
    </sheetView>
  </sheetViews>
  <sheetFormatPr defaultColWidth="8.5703125" defaultRowHeight="15"/>
  <cols>
    <col min="1" max="1" width="8.5703125" style="23"/>
    <col min="2" max="2" width="11.140625" style="23" customWidth="1"/>
    <col min="3" max="3" width="28.42578125" style="23" customWidth="1"/>
    <col min="4" max="4" width="17.42578125" style="23" customWidth="1"/>
    <col min="5" max="5" width="17.85546875" style="23" customWidth="1"/>
    <col min="6" max="6" width="19.85546875" style="23" customWidth="1"/>
    <col min="7" max="7" width="19.42578125" style="23" customWidth="1"/>
    <col min="8" max="16384" width="8.5703125" style="23"/>
  </cols>
  <sheetData>
    <row r="1" spans="2:14">
      <c r="J1" s="62"/>
    </row>
    <row r="2" spans="2:14" ht="21">
      <c r="B2" s="94" t="s">
        <v>1075</v>
      </c>
      <c r="C2" s="63"/>
      <c r="D2" s="64"/>
      <c r="E2" s="63"/>
      <c r="F2" s="63"/>
      <c r="G2" s="253" t="s">
        <v>224</v>
      </c>
      <c r="H2" s="63"/>
      <c r="I2" s="63"/>
      <c r="J2" s="63"/>
    </row>
    <row r="3" spans="2:14">
      <c r="B3" s="63" t="s">
        <v>1076</v>
      </c>
      <c r="C3" s="63"/>
      <c r="D3" s="63"/>
      <c r="E3" s="63"/>
      <c r="F3" s="63"/>
      <c r="G3" s="63"/>
      <c r="H3" s="63"/>
      <c r="I3" s="63"/>
      <c r="J3" s="63"/>
    </row>
    <row r="4" spans="2:14">
      <c r="C4" s="63"/>
      <c r="D4" s="63"/>
      <c r="E4" s="63"/>
      <c r="F4" s="63"/>
      <c r="G4" s="63"/>
      <c r="H4" s="63"/>
      <c r="I4" s="63"/>
      <c r="J4" s="63"/>
    </row>
    <row r="5" spans="2:14">
      <c r="C5" s="63"/>
      <c r="D5" s="63"/>
      <c r="E5" s="63"/>
      <c r="F5" s="63"/>
      <c r="G5" s="63"/>
      <c r="H5" s="63"/>
      <c r="I5" s="63"/>
      <c r="J5" s="63"/>
    </row>
    <row r="6" spans="2:14" ht="37.5" customHeight="1">
      <c r="B6" s="924" t="s">
        <v>225</v>
      </c>
      <c r="C6" s="924" t="s">
        <v>1077</v>
      </c>
      <c r="D6" s="922" t="s">
        <v>1078</v>
      </c>
      <c r="E6" s="923"/>
      <c r="F6" s="922" t="s">
        <v>1079</v>
      </c>
      <c r="G6" s="923"/>
    </row>
    <row r="7" spans="2:14">
      <c r="B7" s="925"/>
      <c r="C7" s="925"/>
      <c r="D7" s="550" t="s">
        <v>226</v>
      </c>
      <c r="E7" s="550" t="s">
        <v>228</v>
      </c>
      <c r="F7" s="551" t="s">
        <v>226</v>
      </c>
      <c r="G7" s="551" t="s">
        <v>228</v>
      </c>
    </row>
    <row r="8" spans="2:14">
      <c r="B8" s="552">
        <v>1</v>
      </c>
      <c r="C8" s="553" t="s">
        <v>1080</v>
      </c>
      <c r="D8" s="433">
        <v>-57</v>
      </c>
      <c r="E8" s="433">
        <v>-25</v>
      </c>
      <c r="F8" s="554">
        <v>144</v>
      </c>
      <c r="G8" s="554">
        <v>428</v>
      </c>
    </row>
    <row r="9" spans="2:14">
      <c r="B9" s="552">
        <v>2</v>
      </c>
      <c r="C9" s="555" t="s">
        <v>1081</v>
      </c>
      <c r="D9" s="556">
        <v>56</v>
      </c>
      <c r="E9" s="556">
        <v>24</v>
      </c>
      <c r="F9" s="433">
        <v>-396</v>
      </c>
      <c r="G9" s="433">
        <v>-558</v>
      </c>
    </row>
    <row r="10" spans="2:14">
      <c r="B10" s="552">
        <v>3</v>
      </c>
      <c r="C10" s="553" t="s">
        <v>1082</v>
      </c>
      <c r="D10" s="433">
        <v>-82</v>
      </c>
      <c r="E10" s="433">
        <v>-71</v>
      </c>
      <c r="F10" s="160"/>
      <c r="G10" s="160"/>
    </row>
    <row r="11" spans="2:14">
      <c r="B11" s="552">
        <v>4</v>
      </c>
      <c r="C11" s="553" t="s">
        <v>1083</v>
      </c>
      <c r="D11" s="556">
        <v>67</v>
      </c>
      <c r="E11" s="556">
        <v>63</v>
      </c>
      <c r="F11" s="160"/>
      <c r="G11" s="160"/>
      <c r="N11" s="236"/>
    </row>
    <row r="12" spans="2:14">
      <c r="B12" s="552">
        <v>5</v>
      </c>
      <c r="C12" s="553" t="s">
        <v>1084</v>
      </c>
      <c r="D12" s="556">
        <v>36</v>
      </c>
      <c r="E12" s="556">
        <v>45</v>
      </c>
      <c r="F12" s="160"/>
      <c r="G12" s="160"/>
    </row>
    <row r="13" spans="2:14">
      <c r="B13" s="557">
        <v>6</v>
      </c>
      <c r="C13" s="553" t="s">
        <v>1085</v>
      </c>
      <c r="D13" s="433">
        <v>-38</v>
      </c>
      <c r="E13" s="433">
        <v>-46</v>
      </c>
      <c r="F13" s="160"/>
      <c r="G13" s="160"/>
    </row>
    <row r="43" spans="6:6">
      <c r="F43" s="228"/>
    </row>
  </sheetData>
  <mergeCells count="4">
    <mergeCell ref="F6:G6"/>
    <mergeCell ref="D6:E6"/>
    <mergeCell ref="C6:C7"/>
    <mergeCell ref="B6:B7"/>
  </mergeCells>
  <hyperlinks>
    <hyperlink ref="G2" location="'Index '!A1" display="Return to index" xr:uid="{CC1589A5-EBB7-4EBD-A673-2DD5BF1F1FEF}"/>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081C-D2EC-4D9A-8AF7-0F447EAE5D44}">
  <sheetPr>
    <pageSetUpPr fitToPage="1"/>
  </sheetPr>
  <dimension ref="B2:N44"/>
  <sheetViews>
    <sheetView zoomScale="90" zoomScaleNormal="90" workbookViewId="0">
      <selection activeCell="E3" sqref="E3"/>
    </sheetView>
  </sheetViews>
  <sheetFormatPr defaultColWidth="9.140625" defaultRowHeight="15"/>
  <cols>
    <col min="1" max="1" width="6.5703125" style="23" customWidth="1"/>
    <col min="2" max="2" width="13.5703125" style="23" customWidth="1"/>
    <col min="3" max="3" width="114.42578125" style="29" bestFit="1" customWidth="1"/>
    <col min="4" max="4" width="118.42578125" style="23" customWidth="1"/>
    <col min="5" max="5" width="17.140625" style="23" customWidth="1"/>
    <col min="6" max="16384" width="9.140625" style="23"/>
  </cols>
  <sheetData>
    <row r="2" spans="2:14" ht="21">
      <c r="B2" s="94" t="s">
        <v>1086</v>
      </c>
    </row>
    <row r="3" spans="2:14">
      <c r="B3" s="29" t="s">
        <v>1087</v>
      </c>
      <c r="E3" s="253" t="s">
        <v>224</v>
      </c>
    </row>
    <row r="4" spans="2:14">
      <c r="B4" s="30"/>
    </row>
    <row r="5" spans="2:14">
      <c r="D5" s="65"/>
      <c r="E5" s="65"/>
    </row>
    <row r="6" spans="2:14">
      <c r="B6" s="383" t="s">
        <v>1088</v>
      </c>
      <c r="C6" s="809" t="s">
        <v>1089</v>
      </c>
      <c r="D6" s="809"/>
      <c r="E6" s="24"/>
    </row>
    <row r="7" spans="2:14">
      <c r="B7" s="558"/>
      <c r="C7" s="540" t="s">
        <v>1090</v>
      </c>
      <c r="D7" s="559"/>
      <c r="E7" s="24"/>
    </row>
    <row r="8" spans="2:14" ht="90">
      <c r="B8" s="475" t="s">
        <v>1091</v>
      </c>
      <c r="C8" s="376" t="s">
        <v>1092</v>
      </c>
      <c r="D8" s="560" t="s">
        <v>1093</v>
      </c>
      <c r="E8" s="24"/>
    </row>
    <row r="9" spans="2:14" ht="135">
      <c r="B9" s="475" t="s">
        <v>1094</v>
      </c>
      <c r="C9" s="376" t="s">
        <v>1095</v>
      </c>
      <c r="D9" s="665" t="s">
        <v>1457</v>
      </c>
      <c r="E9" s="24"/>
    </row>
    <row r="10" spans="2:14" ht="105">
      <c r="B10" s="475" t="s">
        <v>1096</v>
      </c>
      <c r="C10" s="376" t="s">
        <v>1097</v>
      </c>
      <c r="D10" s="666" t="s">
        <v>1098</v>
      </c>
      <c r="E10" s="24"/>
    </row>
    <row r="11" spans="2:14" ht="95.45" customHeight="1">
      <c r="B11" s="475" t="s">
        <v>1099</v>
      </c>
      <c r="C11" s="376" t="s">
        <v>1100</v>
      </c>
      <c r="D11" s="406" t="s">
        <v>1458</v>
      </c>
      <c r="E11" s="24"/>
    </row>
    <row r="12" spans="2:14">
      <c r="B12" s="558"/>
      <c r="C12" s="540" t="s">
        <v>1101</v>
      </c>
      <c r="D12" s="561"/>
      <c r="E12" s="24"/>
      <c r="N12" s="236"/>
    </row>
    <row r="13" spans="2:14" ht="90">
      <c r="B13" s="379" t="s">
        <v>1102</v>
      </c>
      <c r="C13" s="376" t="s">
        <v>1103</v>
      </c>
      <c r="D13" s="406" t="s">
        <v>1104</v>
      </c>
      <c r="E13" s="66"/>
    </row>
    <row r="14" spans="2:14" ht="50.25" customHeight="1">
      <c r="B14" s="379" t="s">
        <v>1105</v>
      </c>
      <c r="C14" s="376" t="s">
        <v>1106</v>
      </c>
      <c r="D14" s="376" t="s">
        <v>1107</v>
      </c>
      <c r="E14" s="66"/>
    </row>
    <row r="15" spans="2:14" ht="45">
      <c r="B15" s="475" t="s">
        <v>1108</v>
      </c>
      <c r="C15" s="376" t="s">
        <v>1109</v>
      </c>
      <c r="D15" s="643" t="s">
        <v>1110</v>
      </c>
      <c r="E15" s="24"/>
    </row>
    <row r="16" spans="2:14" ht="45">
      <c r="B16" s="475" t="s">
        <v>1111</v>
      </c>
      <c r="C16" s="376" t="s">
        <v>1112</v>
      </c>
      <c r="D16" s="376" t="s">
        <v>1459</v>
      </c>
      <c r="E16" s="66"/>
    </row>
    <row r="17" spans="2:5" ht="33.75" customHeight="1">
      <c r="B17" s="475" t="s">
        <v>1113</v>
      </c>
      <c r="C17" s="376" t="s">
        <v>1114</v>
      </c>
      <c r="D17" s="376" t="s">
        <v>1115</v>
      </c>
      <c r="E17" s="66"/>
    </row>
    <row r="18" spans="2:5">
      <c r="B18" s="558"/>
      <c r="C18" s="540" t="s">
        <v>1116</v>
      </c>
      <c r="D18" s="561"/>
      <c r="E18" s="66"/>
    </row>
    <row r="19" spans="2:5" ht="60">
      <c r="B19" s="475" t="s">
        <v>1117</v>
      </c>
      <c r="C19" s="376" t="s">
        <v>1118</v>
      </c>
      <c r="D19" s="666" t="s">
        <v>1119</v>
      </c>
      <c r="E19" s="66"/>
    </row>
    <row r="20" spans="2:5" ht="135">
      <c r="B20" s="475" t="s">
        <v>1120</v>
      </c>
      <c r="C20" s="376" t="s">
        <v>1121</v>
      </c>
      <c r="D20" s="406" t="s">
        <v>1122</v>
      </c>
      <c r="E20" s="66"/>
    </row>
    <row r="21" spans="2:5" ht="30">
      <c r="B21" s="475" t="s">
        <v>1123</v>
      </c>
      <c r="C21" s="376" t="s">
        <v>1124</v>
      </c>
      <c r="D21" s="373" t="s">
        <v>1125</v>
      </c>
      <c r="E21" s="24"/>
    </row>
    <row r="22" spans="2:5" ht="75">
      <c r="B22" s="475" t="s">
        <v>1126</v>
      </c>
      <c r="C22" s="376" t="s">
        <v>1127</v>
      </c>
      <c r="D22" s="666" t="s">
        <v>1128</v>
      </c>
      <c r="E22" s="24"/>
    </row>
    <row r="23" spans="2:5" ht="60">
      <c r="B23" s="475" t="s">
        <v>1129</v>
      </c>
      <c r="C23" s="376" t="s">
        <v>1130</v>
      </c>
      <c r="D23" s="667" t="s">
        <v>1460</v>
      </c>
      <c r="E23" s="66"/>
    </row>
    <row r="24" spans="2:5" ht="75">
      <c r="B24" s="475" t="s">
        <v>1131</v>
      </c>
      <c r="C24" s="376" t="s">
        <v>1132</v>
      </c>
      <c r="D24" s="406" t="s">
        <v>1461</v>
      </c>
      <c r="E24" s="66"/>
    </row>
    <row r="25" spans="2:5" ht="60">
      <c r="B25" s="475" t="s">
        <v>1133</v>
      </c>
      <c r="C25" s="376" t="s">
        <v>1134</v>
      </c>
      <c r="D25" s="666" t="s">
        <v>1135</v>
      </c>
      <c r="E25" s="66"/>
    </row>
    <row r="26" spans="2:5" ht="36.75" customHeight="1">
      <c r="B26" s="475" t="s">
        <v>1136</v>
      </c>
      <c r="C26" s="376" t="s">
        <v>1137</v>
      </c>
      <c r="D26" s="406" t="s">
        <v>1138</v>
      </c>
      <c r="E26" s="66"/>
    </row>
    <row r="27" spans="2:5" ht="45">
      <c r="B27" s="475" t="s">
        <v>1139</v>
      </c>
      <c r="C27" s="376" t="s">
        <v>1140</v>
      </c>
      <c r="D27" s="666" t="s">
        <v>1141</v>
      </c>
      <c r="E27" s="66"/>
    </row>
    <row r="44" spans="6:6">
      <c r="F44" s="228"/>
    </row>
  </sheetData>
  <mergeCells count="1">
    <mergeCell ref="C6:D6"/>
  </mergeCells>
  <hyperlinks>
    <hyperlink ref="E3" location="'Index '!A1" display="Return to index" xr:uid="{ADC5048B-733A-43BE-8CF4-93CAB13A9E73}"/>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09F-60A4-42B2-84B4-6E51A6583E66}">
  <sheetPr>
    <pageSetUpPr fitToPage="1"/>
  </sheetPr>
  <dimension ref="B2:N44"/>
  <sheetViews>
    <sheetView zoomScale="90" zoomScaleNormal="90" workbookViewId="0">
      <selection activeCell="E2" sqref="E2"/>
    </sheetView>
  </sheetViews>
  <sheetFormatPr defaultColWidth="9.140625" defaultRowHeight="15"/>
  <cols>
    <col min="1" max="1" width="6.5703125" style="29" customWidth="1"/>
    <col min="2" max="2" width="12.85546875" style="29" customWidth="1"/>
    <col min="3" max="3" width="94.42578125" style="29" customWidth="1"/>
    <col min="4" max="4" width="100.5703125" style="29" customWidth="1"/>
    <col min="5" max="5" width="13.85546875" style="29" customWidth="1"/>
    <col min="6" max="16384" width="9.140625" style="29"/>
  </cols>
  <sheetData>
    <row r="2" spans="2:14" ht="21">
      <c r="B2" s="94" t="s">
        <v>1142</v>
      </c>
      <c r="E2" s="253" t="s">
        <v>224</v>
      </c>
    </row>
    <row r="3" spans="2:14">
      <c r="B3" s="29" t="s">
        <v>1143</v>
      </c>
    </row>
    <row r="4" spans="2:14">
      <c r="B4" s="118"/>
    </row>
    <row r="5" spans="2:14">
      <c r="D5" s="68"/>
    </row>
    <row r="6" spans="2:14">
      <c r="B6" s="383" t="s">
        <v>1088</v>
      </c>
      <c r="C6" s="809" t="s">
        <v>1089</v>
      </c>
      <c r="D6" s="809"/>
    </row>
    <row r="7" spans="2:14">
      <c r="B7" s="558"/>
      <c r="C7" s="562" t="s">
        <v>1090</v>
      </c>
      <c r="D7" s="558"/>
    </row>
    <row r="8" spans="2:14" ht="75">
      <c r="B8" s="475" t="s">
        <v>1091</v>
      </c>
      <c r="C8" s="376" t="s">
        <v>1144</v>
      </c>
      <c r="D8" s="373" t="s">
        <v>1462</v>
      </c>
    </row>
    <row r="9" spans="2:14" ht="60">
      <c r="B9" s="475" t="s">
        <v>1094</v>
      </c>
      <c r="C9" s="376" t="s">
        <v>1145</v>
      </c>
      <c r="D9" s="668" t="s">
        <v>1146</v>
      </c>
    </row>
    <row r="10" spans="2:14" ht="36.75" customHeight="1">
      <c r="B10" s="475" t="s">
        <v>1096</v>
      </c>
      <c r="C10" s="376" t="s">
        <v>1147</v>
      </c>
      <c r="D10" s="376" t="s">
        <v>1148</v>
      </c>
    </row>
    <row r="11" spans="2:14">
      <c r="B11" s="558"/>
      <c r="C11" s="562" t="s">
        <v>1101</v>
      </c>
      <c r="D11" s="558"/>
    </row>
    <row r="12" spans="2:14" ht="42" customHeight="1">
      <c r="B12" s="475" t="s">
        <v>1099</v>
      </c>
      <c r="C12" s="376" t="s">
        <v>1149</v>
      </c>
      <c r="D12" s="926" t="s">
        <v>1150</v>
      </c>
      <c r="N12" s="235"/>
    </row>
    <row r="13" spans="2:14" ht="37.5" customHeight="1">
      <c r="B13" s="563" t="s">
        <v>1113</v>
      </c>
      <c r="C13" s="483" t="s">
        <v>1151</v>
      </c>
      <c r="D13" s="927"/>
    </row>
    <row r="14" spans="2:14" ht="37.5" customHeight="1">
      <c r="B14" s="563" t="s">
        <v>1152</v>
      </c>
      <c r="C14" s="483" t="s">
        <v>1153</v>
      </c>
      <c r="D14" s="928"/>
    </row>
    <row r="15" spans="2:14" ht="37.5" customHeight="1">
      <c r="B15" s="563" t="s">
        <v>1154</v>
      </c>
      <c r="C15" s="483" t="s">
        <v>1155</v>
      </c>
      <c r="D15" s="928"/>
    </row>
    <row r="16" spans="2:14" ht="20.25" customHeight="1">
      <c r="B16" s="563" t="s">
        <v>1156</v>
      </c>
      <c r="C16" s="483" t="s">
        <v>1157</v>
      </c>
      <c r="D16" s="929"/>
    </row>
    <row r="17" spans="2:4" ht="60">
      <c r="B17" s="379" t="s">
        <v>1102</v>
      </c>
      <c r="C17" s="376" t="s">
        <v>1158</v>
      </c>
      <c r="D17" s="376" t="s">
        <v>1159</v>
      </c>
    </row>
    <row r="18" spans="2:4" ht="34.5" customHeight="1">
      <c r="B18" s="379" t="s">
        <v>1105</v>
      </c>
      <c r="C18" s="376" t="s">
        <v>1160</v>
      </c>
      <c r="D18" s="350" t="s">
        <v>1161</v>
      </c>
    </row>
    <row r="19" spans="2:4" ht="45">
      <c r="B19" s="475" t="s">
        <v>1108</v>
      </c>
      <c r="C19" s="376" t="s">
        <v>1162</v>
      </c>
      <c r="D19" s="406" t="s">
        <v>1163</v>
      </c>
    </row>
    <row r="20" spans="2:4">
      <c r="B20" s="558"/>
      <c r="C20" s="562" t="s">
        <v>1116</v>
      </c>
      <c r="D20" s="558"/>
    </row>
    <row r="21" spans="2:4" ht="121.5" customHeight="1">
      <c r="B21" s="475" t="s">
        <v>1111</v>
      </c>
      <c r="C21" s="376" t="s">
        <v>1164</v>
      </c>
      <c r="D21" s="406" t="s">
        <v>1463</v>
      </c>
    </row>
    <row r="22" spans="2:4" ht="39" customHeight="1">
      <c r="B22" s="475" t="s">
        <v>1113</v>
      </c>
      <c r="C22" s="376" t="s">
        <v>1165</v>
      </c>
      <c r="D22" s="406" t="s">
        <v>1166</v>
      </c>
    </row>
    <row r="23" spans="2:4" ht="30">
      <c r="B23" s="475" t="s">
        <v>1117</v>
      </c>
      <c r="C23" s="376" t="s">
        <v>1167</v>
      </c>
      <c r="D23" s="669" t="s">
        <v>1464</v>
      </c>
    </row>
    <row r="24" spans="2:4" ht="124.5" customHeight="1">
      <c r="B24" s="475" t="s">
        <v>1120</v>
      </c>
      <c r="C24" s="376" t="s">
        <v>1168</v>
      </c>
      <c r="D24" s="670" t="s">
        <v>1465</v>
      </c>
    </row>
    <row r="25" spans="2:4" ht="58.5" customHeight="1">
      <c r="B25" s="475" t="s">
        <v>1123</v>
      </c>
      <c r="C25" s="376" t="s">
        <v>1169</v>
      </c>
      <c r="D25" s="55" t="s">
        <v>1170</v>
      </c>
    </row>
    <row r="26" spans="2:4" ht="30">
      <c r="B26" s="475" t="s">
        <v>1126</v>
      </c>
      <c r="C26" s="376" t="s">
        <v>1140</v>
      </c>
      <c r="D26" s="406" t="s">
        <v>1171</v>
      </c>
    </row>
    <row r="44" spans="6:6">
      <c r="F44" s="80"/>
    </row>
  </sheetData>
  <mergeCells count="2">
    <mergeCell ref="C6:D6"/>
    <mergeCell ref="D12:D16"/>
  </mergeCells>
  <hyperlinks>
    <hyperlink ref="E2" location="'Index '!A1" display="Return to index" xr:uid="{3A82D9C5-9A9D-4FCD-AFCC-D6C3A7D0FCFD}"/>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zoomScale="90" zoomScaleNormal="90" workbookViewId="0">
      <selection activeCell="D2" sqref="D2"/>
    </sheetView>
  </sheetViews>
  <sheetFormatPr defaultColWidth="9.140625" defaultRowHeight="15"/>
  <cols>
    <col min="1" max="1" width="2.5703125" customWidth="1"/>
    <col min="2" max="2" width="13.42578125" customWidth="1"/>
    <col min="3" max="3" width="73.5703125" customWidth="1"/>
    <col min="4" max="8" width="20.5703125" customWidth="1"/>
    <col min="11" max="11" width="12" customWidth="1"/>
  </cols>
  <sheetData>
    <row r="1" spans="1:14" ht="18.95" customHeight="1">
      <c r="A1" s="36"/>
    </row>
    <row r="2" spans="1:14" ht="21">
      <c r="A2" s="36"/>
      <c r="B2" s="95" t="s">
        <v>223</v>
      </c>
      <c r="D2" s="253" t="s">
        <v>224</v>
      </c>
    </row>
    <row r="3" spans="1:14" ht="21">
      <c r="A3" s="36"/>
      <c r="B3" s="95"/>
    </row>
    <row r="4" spans="1:14">
      <c r="A4" s="36"/>
      <c r="B4" s="18"/>
    </row>
    <row r="5" spans="1:14">
      <c r="A5" s="36"/>
      <c r="B5" s="731" t="s">
        <v>225</v>
      </c>
      <c r="C5" s="732"/>
      <c r="D5" s="364" t="s">
        <v>226</v>
      </c>
      <c r="E5" s="364" t="s">
        <v>227</v>
      </c>
      <c r="F5" s="364" t="s">
        <v>228</v>
      </c>
      <c r="G5" s="364" t="s">
        <v>229</v>
      </c>
      <c r="H5" s="365" t="s">
        <v>230</v>
      </c>
    </row>
    <row r="6" spans="1:14">
      <c r="A6" s="36"/>
      <c r="B6" s="733" t="s">
        <v>231</v>
      </c>
      <c r="C6" s="734"/>
      <c r="D6" s="734"/>
      <c r="E6" s="734"/>
      <c r="F6" s="734"/>
      <c r="G6" s="734"/>
      <c r="H6" s="735"/>
    </row>
    <row r="7" spans="1:14">
      <c r="A7" s="36"/>
      <c r="B7" s="366">
        <v>1</v>
      </c>
      <c r="C7" s="367" t="s">
        <v>232</v>
      </c>
      <c r="D7" s="335">
        <v>11386.981483204772</v>
      </c>
      <c r="E7" s="328">
        <v>10771.04144644213</v>
      </c>
      <c r="F7" s="335">
        <v>10845.867439172476</v>
      </c>
      <c r="G7" s="335">
        <v>10118</v>
      </c>
      <c r="H7" s="335">
        <v>10127.416008623615</v>
      </c>
    </row>
    <row r="8" spans="1:14">
      <c r="A8" s="36"/>
      <c r="B8" s="366">
        <v>2</v>
      </c>
      <c r="C8" s="367" t="s">
        <v>233</v>
      </c>
      <c r="D8" s="335">
        <v>12346.168295443949</v>
      </c>
      <c r="E8" s="328">
        <v>11721.656987</v>
      </c>
      <c r="F8" s="335">
        <v>11796.560183565383</v>
      </c>
      <c r="G8" s="335">
        <v>11067.8</v>
      </c>
      <c r="H8" s="335">
        <v>11077.760443690646</v>
      </c>
    </row>
    <row r="9" spans="1:14">
      <c r="A9" s="36"/>
      <c r="B9" s="366">
        <v>3</v>
      </c>
      <c r="C9" s="367" t="s">
        <v>234</v>
      </c>
      <c r="D9" s="335">
        <v>13622.357617722544</v>
      </c>
      <c r="E9" s="328">
        <v>12979.751037</v>
      </c>
      <c r="F9" s="335">
        <v>13060.913105855894</v>
      </c>
      <c r="G9" s="335">
        <v>12320.5</v>
      </c>
      <c r="H9" s="335">
        <v>12333.442908768913</v>
      </c>
    </row>
    <row r="10" spans="1:14" ht="14.45" customHeight="1">
      <c r="A10" s="36"/>
      <c r="B10" s="728" t="s">
        <v>235</v>
      </c>
      <c r="C10" s="729"/>
      <c r="D10" s="729"/>
      <c r="E10" s="729"/>
      <c r="F10" s="729"/>
      <c r="G10" s="729"/>
      <c r="H10" s="730"/>
    </row>
    <row r="11" spans="1:14">
      <c r="A11" s="36"/>
      <c r="B11" s="366">
        <v>4</v>
      </c>
      <c r="C11" s="367" t="s">
        <v>236</v>
      </c>
      <c r="D11" s="329">
        <v>63260.544998777208</v>
      </c>
      <c r="E11" s="329">
        <v>62520.141789814697</v>
      </c>
      <c r="F11" s="329">
        <v>62120.730459040751</v>
      </c>
      <c r="G11" s="368">
        <v>60156.9</v>
      </c>
      <c r="H11" s="329">
        <v>59890.065447280125</v>
      </c>
    </row>
    <row r="12" spans="1:14" ht="15" customHeight="1">
      <c r="A12" s="36"/>
      <c r="B12" s="728" t="s">
        <v>237</v>
      </c>
      <c r="C12" s="729"/>
      <c r="D12" s="729"/>
      <c r="E12" s="729"/>
      <c r="F12" s="729"/>
      <c r="G12" s="729"/>
      <c r="H12" s="730"/>
      <c r="N12" s="238"/>
    </row>
    <row r="13" spans="1:14">
      <c r="A13" s="36"/>
      <c r="B13" s="366">
        <v>5</v>
      </c>
      <c r="C13" s="367" t="s">
        <v>238</v>
      </c>
      <c r="D13" s="330">
        <v>18.000131809526579</v>
      </c>
      <c r="E13" s="330">
        <v>17.228114233410999</v>
      </c>
      <c r="F13" s="330">
        <v>17.45933661601692</v>
      </c>
      <c r="G13" s="369">
        <v>16.8</v>
      </c>
      <c r="H13" s="330">
        <v>16.910009920657963</v>
      </c>
    </row>
    <row r="14" spans="1:14">
      <c r="A14" s="36"/>
      <c r="B14" s="366">
        <v>6</v>
      </c>
      <c r="C14" s="367" t="s">
        <v>239</v>
      </c>
      <c r="D14" s="330">
        <v>19.516379910547077</v>
      </c>
      <c r="E14" s="330">
        <v>18.748609090118002</v>
      </c>
      <c r="F14" s="330">
        <v>18.989731924262284</v>
      </c>
      <c r="G14" s="369">
        <v>18.399999999999999</v>
      </c>
      <c r="H14" s="330">
        <v>18.496824742063691</v>
      </c>
    </row>
    <row r="15" spans="1:14">
      <c r="A15" s="36"/>
      <c r="B15" s="366">
        <v>7</v>
      </c>
      <c r="C15" s="367" t="s">
        <v>240</v>
      </c>
      <c r="D15" s="330">
        <v>21.533734206662078</v>
      </c>
      <c r="E15" s="330">
        <v>20.760911068079</v>
      </c>
      <c r="F15" s="330">
        <v>21.025047531383418</v>
      </c>
      <c r="G15" s="369">
        <v>20.5</v>
      </c>
      <c r="H15" s="330">
        <v>20.59347041392995</v>
      </c>
    </row>
    <row r="16" spans="1:14" ht="17.100000000000001" customHeight="1">
      <c r="A16" s="36"/>
      <c r="B16" s="728" t="s">
        <v>241</v>
      </c>
      <c r="C16" s="729"/>
      <c r="D16" s="729"/>
      <c r="E16" s="729"/>
      <c r="F16" s="729"/>
      <c r="G16" s="729"/>
      <c r="H16" s="730"/>
    </row>
    <row r="17" spans="1:8" ht="30">
      <c r="B17" s="370" t="s">
        <v>242</v>
      </c>
      <c r="C17" s="371" t="s">
        <v>243</v>
      </c>
      <c r="D17" s="331">
        <v>2.0744367600701876</v>
      </c>
      <c r="E17" s="331">
        <v>1.9089847940666371</v>
      </c>
      <c r="F17" s="331">
        <v>1.9499126799216628</v>
      </c>
      <c r="G17" s="372">
        <v>2.5</v>
      </c>
      <c r="H17" s="331">
        <v>2.364665975082751</v>
      </c>
    </row>
    <row r="18" spans="1:8">
      <c r="B18" s="370" t="s">
        <v>244</v>
      </c>
      <c r="C18" s="371" t="s">
        <v>245</v>
      </c>
      <c r="D18" s="331">
        <v>1.1668706775394804</v>
      </c>
      <c r="E18" s="331">
        <v>1.0738039466624834</v>
      </c>
      <c r="F18" s="331">
        <v>1.096825882455936</v>
      </c>
      <c r="G18" s="372">
        <v>1.4</v>
      </c>
      <c r="H18" s="331">
        <v>1.3301246109840479</v>
      </c>
    </row>
    <row r="19" spans="1:8">
      <c r="B19" s="370" t="s">
        <v>246</v>
      </c>
      <c r="C19" s="371" t="s">
        <v>247</v>
      </c>
      <c r="D19" s="331">
        <v>1.5558275700526412</v>
      </c>
      <c r="E19" s="331">
        <v>1.431738595549978</v>
      </c>
      <c r="F19" s="331">
        <v>1.4624345099412475</v>
      </c>
      <c r="G19" s="372">
        <v>1.9</v>
      </c>
      <c r="H19" s="331">
        <v>1.773499481312063</v>
      </c>
    </row>
    <row r="20" spans="1:8">
      <c r="A20" s="36"/>
      <c r="B20" s="366" t="s">
        <v>248</v>
      </c>
      <c r="C20" s="367" t="s">
        <v>249</v>
      </c>
      <c r="D20" s="331">
        <v>10.074436760070189</v>
      </c>
      <c r="E20" s="331">
        <v>9.9089847940666367</v>
      </c>
      <c r="F20" s="331">
        <v>9.9499126799216633</v>
      </c>
      <c r="G20" s="372">
        <v>10.5</v>
      </c>
      <c r="H20" s="331">
        <v>10.364665975082751</v>
      </c>
    </row>
    <row r="21" spans="1:8" ht="15.75" customHeight="1">
      <c r="A21" s="36"/>
      <c r="B21" s="728" t="s">
        <v>250</v>
      </c>
      <c r="C21" s="729"/>
      <c r="D21" s="729"/>
      <c r="E21" s="729"/>
      <c r="F21" s="729"/>
      <c r="G21" s="729"/>
      <c r="H21" s="730"/>
    </row>
    <row r="22" spans="1:8">
      <c r="A22" s="36"/>
      <c r="B22" s="366">
        <v>8</v>
      </c>
      <c r="C22" s="367" t="s">
        <v>251</v>
      </c>
      <c r="D22" s="330">
        <v>2.5</v>
      </c>
      <c r="E22" s="330">
        <v>2.5</v>
      </c>
      <c r="F22" s="330">
        <v>2.5</v>
      </c>
      <c r="G22" s="369">
        <v>2.5</v>
      </c>
      <c r="H22" s="330">
        <v>2.5</v>
      </c>
    </row>
    <row r="23" spans="1:8" ht="30">
      <c r="A23" s="36"/>
      <c r="B23" s="366" t="s">
        <v>252</v>
      </c>
      <c r="C23" s="367" t="s">
        <v>253</v>
      </c>
      <c r="D23" s="330">
        <v>0</v>
      </c>
      <c r="E23" s="330">
        <v>0</v>
      </c>
      <c r="F23" s="330">
        <v>0</v>
      </c>
      <c r="G23" s="330">
        <v>0</v>
      </c>
      <c r="H23" s="330">
        <v>0</v>
      </c>
    </row>
    <row r="24" spans="1:8">
      <c r="A24" s="36"/>
      <c r="B24" s="366">
        <v>9</v>
      </c>
      <c r="C24" s="367" t="s">
        <v>254</v>
      </c>
      <c r="D24" s="330">
        <v>2.4696056339120021</v>
      </c>
      <c r="E24" s="330">
        <v>2.4696093576290168</v>
      </c>
      <c r="F24" s="330">
        <v>2.4661169288193143</v>
      </c>
      <c r="G24" s="369">
        <v>2.5</v>
      </c>
      <c r="H24" s="330">
        <v>2.454014247869571</v>
      </c>
    </row>
    <row r="25" spans="1:8">
      <c r="A25" s="36"/>
      <c r="B25" s="366" t="s">
        <v>255</v>
      </c>
      <c r="C25" s="367" t="s">
        <v>256</v>
      </c>
      <c r="D25" s="330">
        <v>0.40957427176293676</v>
      </c>
      <c r="E25" s="332">
        <v>0</v>
      </c>
      <c r="F25" s="330">
        <v>0</v>
      </c>
      <c r="G25" s="330">
        <v>0</v>
      </c>
      <c r="H25" s="330">
        <v>0</v>
      </c>
    </row>
    <row r="26" spans="1:8">
      <c r="A26" s="36"/>
      <c r="B26" s="366">
        <v>10</v>
      </c>
      <c r="C26" s="367" t="s">
        <v>257</v>
      </c>
      <c r="D26" s="330">
        <v>0</v>
      </c>
      <c r="E26" s="330">
        <v>0</v>
      </c>
      <c r="F26" s="330">
        <v>0</v>
      </c>
      <c r="G26" s="330">
        <v>0</v>
      </c>
      <c r="H26" s="330">
        <v>0</v>
      </c>
    </row>
    <row r="27" spans="1:8">
      <c r="A27" s="36"/>
      <c r="B27" s="366" t="s">
        <v>258</v>
      </c>
      <c r="C27" s="373" t="s">
        <v>259</v>
      </c>
      <c r="D27" s="330">
        <v>1</v>
      </c>
      <c r="E27" s="330">
        <v>1</v>
      </c>
      <c r="F27" s="330">
        <v>1</v>
      </c>
      <c r="G27" s="374">
        <v>1</v>
      </c>
      <c r="H27" s="330">
        <v>1</v>
      </c>
    </row>
    <row r="28" spans="1:8">
      <c r="A28" s="36"/>
      <c r="B28" s="366">
        <v>11</v>
      </c>
      <c r="C28" s="373" t="s">
        <v>260</v>
      </c>
      <c r="D28" s="330">
        <v>6.3791799056749383</v>
      </c>
      <c r="E28" s="330">
        <v>5.9696093576290163</v>
      </c>
      <c r="F28" s="330">
        <v>5.9661169288193143</v>
      </c>
      <c r="G28" s="374">
        <v>6</v>
      </c>
      <c r="H28" s="330">
        <v>5.954014247869571</v>
      </c>
    </row>
    <row r="29" spans="1:8">
      <c r="A29" s="36"/>
      <c r="B29" s="366" t="s">
        <v>261</v>
      </c>
      <c r="C29" s="373" t="s">
        <v>262</v>
      </c>
      <c r="D29" s="332">
        <v>16.453616665745127</v>
      </c>
      <c r="E29" s="332">
        <v>15.878594151695653</v>
      </c>
      <c r="F29" s="332">
        <v>15.916029608740978</v>
      </c>
      <c r="G29" s="375">
        <v>16.399999999999999</v>
      </c>
      <c r="H29" s="332">
        <v>16.318680222952324</v>
      </c>
    </row>
    <row r="30" spans="1:8">
      <c r="A30" s="36"/>
      <c r="B30" s="366">
        <v>12</v>
      </c>
      <c r="C30" s="373" t="s">
        <v>263</v>
      </c>
      <c r="D30" s="332">
        <v>12.34333556903168</v>
      </c>
      <c r="E30" s="332">
        <v>11.664219271542581</v>
      </c>
      <c r="F30" s="332">
        <v>11.872460646240906</v>
      </c>
      <c r="G30" s="375">
        <v>10.9</v>
      </c>
      <c r="H30" s="332">
        <v>11.090249975648998</v>
      </c>
    </row>
    <row r="31" spans="1:8" ht="14.45" customHeight="1">
      <c r="A31" s="36"/>
      <c r="B31" s="728" t="s">
        <v>264</v>
      </c>
      <c r="C31" s="729"/>
      <c r="D31" s="729"/>
      <c r="E31" s="729"/>
      <c r="F31" s="729"/>
      <c r="G31" s="729"/>
      <c r="H31" s="730"/>
    </row>
    <row r="32" spans="1:8">
      <c r="A32" s="36"/>
      <c r="B32" s="366">
        <v>13</v>
      </c>
      <c r="C32" s="376" t="s">
        <v>265</v>
      </c>
      <c r="D32" s="333">
        <v>134629.90100928899</v>
      </c>
      <c r="E32" s="333">
        <v>130160.13608407628</v>
      </c>
      <c r="F32" s="333">
        <v>129943.49728265764</v>
      </c>
      <c r="G32" s="377">
        <v>125280</v>
      </c>
      <c r="H32" s="333">
        <v>125634.17854090781</v>
      </c>
    </row>
    <row r="33" spans="1:8">
      <c r="A33" s="36"/>
      <c r="B33" s="366">
        <v>14</v>
      </c>
      <c r="C33" s="376" t="s">
        <v>266</v>
      </c>
      <c r="D33" s="332">
        <v>9.1704503998648175</v>
      </c>
      <c r="E33" s="332">
        <v>9.0055660199906296</v>
      </c>
      <c r="F33" s="332">
        <v>9.0782227893290361</v>
      </c>
      <c r="G33" s="378">
        <v>8.8000000000000007</v>
      </c>
      <c r="H33" s="332">
        <v>8.8172369518461338</v>
      </c>
    </row>
    <row r="34" spans="1:8" ht="14.45" customHeight="1">
      <c r="B34" s="728" t="s">
        <v>267</v>
      </c>
      <c r="C34" s="729"/>
      <c r="D34" s="729"/>
      <c r="E34" s="729"/>
      <c r="F34" s="729"/>
      <c r="G34" s="729"/>
      <c r="H34" s="730"/>
    </row>
    <row r="35" spans="1:8" s="14" customFormat="1" ht="30">
      <c r="B35" s="379" t="s">
        <v>268</v>
      </c>
      <c r="C35" s="371" t="s">
        <v>269</v>
      </c>
      <c r="D35" s="332">
        <v>0</v>
      </c>
      <c r="E35" s="332">
        <v>0</v>
      </c>
      <c r="F35" s="332">
        <v>0</v>
      </c>
      <c r="G35" s="332">
        <v>0</v>
      </c>
      <c r="H35" s="332">
        <v>0</v>
      </c>
    </row>
    <row r="36" spans="1:8" s="14" customFormat="1">
      <c r="B36" s="379" t="s">
        <v>270</v>
      </c>
      <c r="C36" s="371" t="s">
        <v>245</v>
      </c>
      <c r="D36" s="332">
        <v>0</v>
      </c>
      <c r="E36" s="332">
        <v>0</v>
      </c>
      <c r="F36" s="332">
        <v>0</v>
      </c>
      <c r="G36" s="332">
        <v>0</v>
      </c>
      <c r="H36" s="332">
        <v>0</v>
      </c>
    </row>
    <row r="37" spans="1:8" s="14" customFormat="1">
      <c r="B37" s="379" t="s">
        <v>271</v>
      </c>
      <c r="C37" s="371" t="s">
        <v>272</v>
      </c>
      <c r="D37" s="332">
        <v>3</v>
      </c>
      <c r="E37" s="332">
        <v>3</v>
      </c>
      <c r="F37" s="332">
        <v>3</v>
      </c>
      <c r="G37" s="332">
        <v>3</v>
      </c>
      <c r="H37" s="332">
        <v>3</v>
      </c>
    </row>
    <row r="38" spans="1:8" s="14" customFormat="1" ht="14.45" customHeight="1">
      <c r="B38" s="728" t="s">
        <v>273</v>
      </c>
      <c r="C38" s="729"/>
      <c r="D38" s="729"/>
      <c r="E38" s="729"/>
      <c r="F38" s="729"/>
      <c r="G38" s="729"/>
      <c r="H38" s="730"/>
    </row>
    <row r="39" spans="1:8" s="14" customFormat="1">
      <c r="B39" s="379" t="s">
        <v>274</v>
      </c>
      <c r="C39" s="58" t="s">
        <v>275</v>
      </c>
      <c r="D39" s="694">
        <v>0</v>
      </c>
      <c r="E39" s="332">
        <v>0</v>
      </c>
      <c r="F39" s="332">
        <v>0</v>
      </c>
      <c r="G39" s="332">
        <v>0</v>
      </c>
      <c r="H39" s="332">
        <v>0</v>
      </c>
    </row>
    <row r="40" spans="1:8" s="13" customFormat="1">
      <c r="B40" s="379" t="s">
        <v>276</v>
      </c>
      <c r="C40" s="373" t="s">
        <v>277</v>
      </c>
      <c r="D40" s="695">
        <v>3</v>
      </c>
      <c r="E40" s="332">
        <v>3</v>
      </c>
      <c r="F40" s="332">
        <v>3</v>
      </c>
      <c r="G40" s="332">
        <v>3</v>
      </c>
      <c r="H40" s="332">
        <v>3</v>
      </c>
    </row>
    <row r="41" spans="1:8" ht="14.45" customHeight="1">
      <c r="A41" s="36"/>
      <c r="B41" s="728" t="s">
        <v>278</v>
      </c>
      <c r="C41" s="729"/>
      <c r="D41" s="729"/>
      <c r="E41" s="729"/>
      <c r="F41" s="729"/>
      <c r="G41" s="729"/>
      <c r="H41" s="730"/>
    </row>
    <row r="42" spans="1:8">
      <c r="A42" s="36"/>
      <c r="B42" s="366">
        <v>15</v>
      </c>
      <c r="C42" s="376" t="s">
        <v>279</v>
      </c>
      <c r="D42" s="335">
        <v>41040.372289017665</v>
      </c>
      <c r="E42" s="328">
        <v>39448.11543596859</v>
      </c>
      <c r="F42" s="335">
        <v>38257.149309545872</v>
      </c>
      <c r="G42" s="335">
        <v>37140.533543294856</v>
      </c>
      <c r="H42" s="335">
        <v>36276.9</v>
      </c>
    </row>
    <row r="43" spans="1:8">
      <c r="A43" s="36"/>
      <c r="B43" s="380" t="s">
        <v>280</v>
      </c>
      <c r="C43" s="376" t="s">
        <v>281</v>
      </c>
      <c r="D43" s="335">
        <v>14882.153814644635</v>
      </c>
      <c r="E43" s="328">
        <v>14218.784632062612</v>
      </c>
      <c r="F43" s="335">
        <v>13873.069062781298</v>
      </c>
      <c r="G43" s="335">
        <v>13533.933661173409</v>
      </c>
      <c r="H43" s="335">
        <v>13686.3</v>
      </c>
    </row>
    <row r="44" spans="1:8">
      <c r="A44" s="36"/>
      <c r="B44" s="380" t="s">
        <v>282</v>
      </c>
      <c r="C44" s="376" t="s">
        <v>283</v>
      </c>
      <c r="D44" s="335">
        <v>1366.340355333024</v>
      </c>
      <c r="E44" s="328">
        <v>1123.7204251923399</v>
      </c>
      <c r="F44" s="335">
        <v>940.251480283094</v>
      </c>
      <c r="G44" s="335">
        <v>663.66489534796597</v>
      </c>
      <c r="H44" s="335">
        <v>577.1</v>
      </c>
    </row>
    <row r="45" spans="1:8">
      <c r="A45" s="36"/>
      <c r="B45" s="366">
        <v>16</v>
      </c>
      <c r="C45" s="376" t="s">
        <v>284</v>
      </c>
      <c r="D45" s="335">
        <v>13515.81345931161</v>
      </c>
      <c r="E45" s="328">
        <v>13095.064206870276</v>
      </c>
      <c r="F45" s="335">
        <v>12932.817582498205</v>
      </c>
      <c r="G45" s="335">
        <v>12870.26876582546</v>
      </c>
      <c r="H45" s="335">
        <v>13109.2</v>
      </c>
    </row>
    <row r="46" spans="1:8">
      <c r="A46" s="36"/>
      <c r="B46" s="366">
        <v>17</v>
      </c>
      <c r="C46" s="376" t="s">
        <v>285</v>
      </c>
      <c r="D46" s="336">
        <v>304.17270000000002</v>
      </c>
      <c r="E46" s="334">
        <v>301.68</v>
      </c>
      <c r="F46" s="336">
        <v>296.38830000000002</v>
      </c>
      <c r="G46" s="381">
        <v>289.26710000000003</v>
      </c>
      <c r="H46" s="336">
        <v>277</v>
      </c>
    </row>
    <row r="47" spans="1:8" ht="14.45" customHeight="1">
      <c r="A47" s="36"/>
      <c r="B47" s="728" t="s">
        <v>286</v>
      </c>
      <c r="C47" s="729"/>
      <c r="D47" s="729"/>
      <c r="E47" s="729"/>
      <c r="F47" s="729"/>
      <c r="G47" s="729"/>
      <c r="H47" s="730"/>
    </row>
    <row r="48" spans="1:8">
      <c r="A48" s="36"/>
      <c r="B48" s="366">
        <v>18</v>
      </c>
      <c r="C48" s="376" t="s">
        <v>287</v>
      </c>
      <c r="D48" s="335">
        <v>105568.48392436298</v>
      </c>
      <c r="E48" s="335">
        <v>101994.56409532699</v>
      </c>
      <c r="F48" s="335">
        <v>100823.409202601</v>
      </c>
      <c r="G48" s="328">
        <v>97293.691767090495</v>
      </c>
      <c r="H48" s="328">
        <v>95811.555194204804</v>
      </c>
    </row>
    <row r="49" spans="1:8">
      <c r="A49" s="36"/>
      <c r="B49" s="366">
        <v>19</v>
      </c>
      <c r="C49" s="376" t="s">
        <v>288</v>
      </c>
      <c r="D49" s="335">
        <v>71524.923080401815</v>
      </c>
      <c r="E49" s="335">
        <v>70610.790354043202</v>
      </c>
      <c r="F49" s="335">
        <v>69269.602167052522</v>
      </c>
      <c r="G49" s="328">
        <v>67368.5642998064</v>
      </c>
      <c r="H49" s="328">
        <v>66405.029639967004</v>
      </c>
    </row>
    <row r="50" spans="1:8">
      <c r="A50" s="36"/>
      <c r="B50" s="366">
        <v>20</v>
      </c>
      <c r="C50" s="382" t="s">
        <v>289</v>
      </c>
      <c r="D50" s="336">
        <v>147.596780783242</v>
      </c>
      <c r="E50" s="336">
        <v>144.44614425631701</v>
      </c>
      <c r="F50" s="336">
        <v>145.55217014160499</v>
      </c>
      <c r="G50" s="334">
        <v>144.42001663284699</v>
      </c>
      <c r="H50" s="334">
        <v>144.28358170107501</v>
      </c>
    </row>
    <row r="51" spans="1:8">
      <c r="A51" s="36"/>
    </row>
    <row r="52" spans="1:8">
      <c r="A52" s="36"/>
      <c r="D52" s="119"/>
      <c r="E52" s="119"/>
      <c r="F52" s="119"/>
      <c r="G52" s="119"/>
      <c r="H52" s="119"/>
    </row>
    <row r="53" spans="1:8">
      <c r="A53" s="36"/>
    </row>
    <row r="54" spans="1:8">
      <c r="A54" s="36"/>
    </row>
    <row r="55" spans="1:8">
      <c r="A55" s="36"/>
    </row>
    <row r="56" spans="1:8">
      <c r="A56" s="36"/>
    </row>
    <row r="57" spans="1:8">
      <c r="A57" s="36"/>
    </row>
    <row r="58" spans="1:8">
      <c r="A58" s="36"/>
    </row>
    <row r="59" spans="1:8">
      <c r="A59" s="36"/>
    </row>
    <row r="60" spans="1:8">
      <c r="A60" s="36"/>
    </row>
    <row r="61" spans="1:8">
      <c r="A61" s="36"/>
    </row>
    <row r="62" spans="1:8">
      <c r="A62" s="36"/>
    </row>
    <row r="63" spans="1:8">
      <c r="A63" s="36"/>
    </row>
    <row r="64" spans="1:8">
      <c r="A64" s="36"/>
    </row>
    <row r="65" spans="1:1">
      <c r="A65" s="36"/>
    </row>
    <row r="66" spans="1:1">
      <c r="A66" s="36"/>
    </row>
    <row r="67" spans="1:1">
      <c r="A67" s="36"/>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9">
      <c r="A97" s="36"/>
    </row>
    <row r="98" spans="1:9">
      <c r="A98" s="36"/>
    </row>
    <row r="99" spans="1:9">
      <c r="A99" s="36"/>
    </row>
    <row r="100" spans="1:9">
      <c r="A100" s="36"/>
    </row>
    <row r="101" spans="1:9">
      <c r="A101" s="36"/>
    </row>
    <row r="102" spans="1:9">
      <c r="A102" s="36"/>
    </row>
    <row r="103" spans="1:9">
      <c r="A103" s="36"/>
    </row>
    <row r="104" spans="1:9">
      <c r="A104" s="36"/>
      <c r="B104" s="36"/>
      <c r="C104" s="36"/>
      <c r="D104" s="36"/>
      <c r="E104" s="36"/>
      <c r="F104" s="36"/>
      <c r="G104" s="36"/>
      <c r="H104" s="36"/>
      <c r="I104" s="36"/>
    </row>
    <row r="105" spans="1:9">
      <c r="A105" s="36"/>
      <c r="B105" s="36"/>
      <c r="C105" s="36"/>
      <c r="D105" s="36"/>
      <c r="E105" s="36"/>
      <c r="F105" s="36"/>
      <c r="G105" s="36"/>
      <c r="H105" s="36"/>
      <c r="I105" s="36"/>
    </row>
    <row r="106" spans="1:9">
      <c r="A106" s="36"/>
      <c r="B106" s="36"/>
      <c r="C106" s="36"/>
      <c r="D106" s="36"/>
      <c r="E106" s="36"/>
      <c r="F106" s="36"/>
      <c r="G106" s="36"/>
      <c r="H106" s="36"/>
      <c r="I106" s="36"/>
    </row>
    <row r="107" spans="1:9">
      <c r="A107" s="36"/>
      <c r="B107" s="36"/>
      <c r="C107" s="36"/>
      <c r="D107" s="36"/>
      <c r="E107" s="36"/>
      <c r="F107" s="36"/>
      <c r="G107" s="36"/>
      <c r="H107" s="36"/>
      <c r="I107" s="36"/>
    </row>
    <row r="108" spans="1:9">
      <c r="A108" s="36"/>
      <c r="B108" s="36"/>
      <c r="C108" s="36"/>
      <c r="D108" s="36"/>
      <c r="E108" s="36"/>
      <c r="F108" s="36"/>
      <c r="G108" s="36"/>
      <c r="H108" s="36"/>
      <c r="I108" s="36"/>
    </row>
    <row r="109" spans="1:9">
      <c r="A109" s="36"/>
      <c r="B109" s="36"/>
      <c r="C109" s="36"/>
      <c r="D109" s="36"/>
      <c r="E109" s="36"/>
      <c r="F109" s="36"/>
      <c r="G109" s="36"/>
      <c r="H109" s="36"/>
      <c r="I109" s="36"/>
    </row>
    <row r="110" spans="1:9">
      <c r="A110" s="36"/>
      <c r="B110" s="36"/>
      <c r="C110" s="36"/>
      <c r="D110" s="36"/>
      <c r="E110" s="36"/>
      <c r="F110" s="36"/>
      <c r="G110" s="36"/>
      <c r="H110" s="36"/>
      <c r="I110" s="36"/>
    </row>
    <row r="111" spans="1:9">
      <c r="A111" s="36"/>
      <c r="B111" s="36"/>
      <c r="C111" s="36"/>
      <c r="D111" s="36"/>
      <c r="E111" s="36"/>
      <c r="F111" s="36"/>
      <c r="G111" s="36"/>
      <c r="H111" s="36"/>
      <c r="I111" s="36"/>
    </row>
    <row r="112" spans="1:9">
      <c r="A112" s="36"/>
      <c r="B112" s="36"/>
      <c r="C112" s="36"/>
      <c r="D112" s="36"/>
      <c r="E112" s="36"/>
      <c r="F112" s="36"/>
      <c r="G112" s="36"/>
      <c r="H112" s="36"/>
      <c r="I112" s="36"/>
    </row>
    <row r="113" spans="1:9">
      <c r="A113" s="36"/>
      <c r="B113" s="36"/>
      <c r="C113" s="36"/>
      <c r="D113" s="36"/>
      <c r="E113" s="36"/>
      <c r="F113" s="36"/>
      <c r="G113" s="36"/>
      <c r="H113" s="36"/>
      <c r="I113" s="36"/>
    </row>
    <row r="114" spans="1:9">
      <c r="A114" s="36"/>
      <c r="B114" s="36"/>
      <c r="C114" s="36"/>
      <c r="D114" s="36"/>
      <c r="E114" s="36"/>
      <c r="F114" s="36"/>
      <c r="G114" s="36"/>
      <c r="H114" s="36"/>
      <c r="I114" s="36"/>
    </row>
    <row r="115" spans="1:9">
      <c r="A115" s="36"/>
      <c r="B115" s="36"/>
      <c r="C115" s="36"/>
      <c r="D115" s="36"/>
      <c r="E115" s="36"/>
      <c r="F115" s="36"/>
      <c r="G115" s="36"/>
      <c r="H115" s="36"/>
      <c r="I115" s="36"/>
    </row>
    <row r="116" spans="1:9">
      <c r="A116" s="36"/>
      <c r="B116" s="36"/>
      <c r="C116" s="36"/>
      <c r="D116" s="36"/>
      <c r="E116" s="36"/>
      <c r="F116" s="36"/>
      <c r="G116" s="36"/>
      <c r="H116" s="36"/>
      <c r="I116" s="36"/>
    </row>
    <row r="117" spans="1:9">
      <c r="A117" s="36"/>
      <c r="B117" s="36"/>
      <c r="C117" s="36"/>
      <c r="D117" s="36"/>
      <c r="E117" s="36"/>
      <c r="F117" s="36"/>
      <c r="G117" s="36"/>
      <c r="H117" s="36"/>
      <c r="I117" s="36"/>
    </row>
    <row r="118" spans="1:9">
      <c r="A118" s="36"/>
      <c r="B118" s="36"/>
      <c r="C118" s="36"/>
      <c r="D118" s="36"/>
      <c r="E118" s="36"/>
      <c r="F118" s="36"/>
      <c r="G118" s="36"/>
      <c r="H118" s="36"/>
      <c r="I118" s="36"/>
    </row>
    <row r="119" spans="1:9">
      <c r="A119" s="36"/>
      <c r="B119" s="36"/>
      <c r="C119" s="36"/>
      <c r="D119" s="36"/>
      <c r="E119" s="36"/>
      <c r="F119" s="36"/>
      <c r="G119" s="36"/>
      <c r="H119" s="36"/>
      <c r="I119" s="36"/>
    </row>
    <row r="120" spans="1:9">
      <c r="A120" s="36"/>
      <c r="B120" s="36"/>
      <c r="C120" s="36"/>
      <c r="D120" s="36"/>
      <c r="E120" s="36"/>
      <c r="F120" s="36"/>
      <c r="G120" s="36"/>
      <c r="H120" s="36"/>
      <c r="I120" s="36"/>
    </row>
    <row r="121" spans="1:9">
      <c r="A121" s="36"/>
      <c r="B121" s="36"/>
      <c r="C121" s="36"/>
      <c r="D121" s="36"/>
      <c r="E121" s="36"/>
      <c r="F121" s="36"/>
      <c r="G121" s="36"/>
      <c r="H121" s="36"/>
      <c r="I121" s="36"/>
    </row>
    <row r="122" spans="1:9">
      <c r="A122" s="36"/>
      <c r="B122" s="36"/>
      <c r="C122" s="36"/>
      <c r="D122" s="36"/>
      <c r="E122" s="36"/>
      <c r="F122" s="36"/>
      <c r="G122" s="36"/>
      <c r="H122" s="36"/>
      <c r="I122" s="36"/>
    </row>
    <row r="123" spans="1:9">
      <c r="A123" s="36"/>
      <c r="B123" s="36"/>
      <c r="C123" s="36"/>
      <c r="D123" s="36"/>
      <c r="E123" s="36"/>
      <c r="F123" s="36"/>
      <c r="G123" s="36"/>
      <c r="H123" s="36"/>
      <c r="I123" s="36"/>
    </row>
    <row r="124" spans="1:9">
      <c r="A124" s="36"/>
      <c r="B124" s="36"/>
      <c r="C124" s="36"/>
      <c r="D124" s="36"/>
      <c r="E124" s="36"/>
      <c r="F124" s="36"/>
      <c r="G124" s="36"/>
      <c r="H124" s="36"/>
      <c r="I124" s="36"/>
    </row>
    <row r="125" spans="1:9">
      <c r="A125" s="36"/>
      <c r="B125" s="36"/>
      <c r="C125" s="36"/>
      <c r="D125" s="36"/>
      <c r="E125" s="36"/>
      <c r="F125" s="36"/>
      <c r="G125" s="36"/>
      <c r="H125" s="36"/>
      <c r="I125" s="36"/>
    </row>
    <row r="126" spans="1:9">
      <c r="A126" s="36"/>
      <c r="B126" s="36"/>
      <c r="C126" s="36"/>
      <c r="D126" s="36"/>
      <c r="E126" s="36"/>
      <c r="F126" s="36"/>
      <c r="G126" s="36"/>
      <c r="H126" s="36"/>
      <c r="I126" s="36"/>
    </row>
    <row r="127" spans="1:9">
      <c r="A127" s="36"/>
      <c r="B127" s="36"/>
      <c r="C127" s="36"/>
      <c r="D127" s="36"/>
      <c r="E127" s="36"/>
      <c r="F127" s="36"/>
      <c r="G127" s="36"/>
      <c r="H127" s="36"/>
      <c r="I127" s="36"/>
    </row>
    <row r="128" spans="1:9">
      <c r="A128" s="36"/>
      <c r="B128" s="36"/>
      <c r="C128" s="36"/>
      <c r="D128" s="36"/>
      <c r="E128" s="36"/>
      <c r="F128" s="36"/>
      <c r="G128" s="36"/>
      <c r="H128" s="36"/>
      <c r="I128" s="36"/>
    </row>
    <row r="129" spans="1:9">
      <c r="A129" s="36"/>
      <c r="B129" s="36"/>
      <c r="C129" s="36"/>
      <c r="D129" s="36"/>
      <c r="E129" s="36"/>
      <c r="F129" s="36"/>
      <c r="G129" s="36"/>
      <c r="H129" s="36"/>
      <c r="I129" s="36"/>
    </row>
    <row r="130" spans="1:9">
      <c r="A130" s="36"/>
      <c r="B130" s="36"/>
      <c r="C130" s="36"/>
      <c r="D130" s="36"/>
      <c r="E130" s="36"/>
      <c r="F130" s="36"/>
      <c r="G130" s="36"/>
      <c r="H130" s="36"/>
      <c r="I130" s="36"/>
    </row>
    <row r="131" spans="1:9">
      <c r="A131" s="36"/>
      <c r="B131" s="36"/>
      <c r="C131" s="36"/>
      <c r="D131" s="36"/>
      <c r="E131" s="36"/>
      <c r="F131" s="36"/>
      <c r="G131" s="36"/>
      <c r="H131" s="36"/>
      <c r="I131" s="36"/>
    </row>
    <row r="132" spans="1:9">
      <c r="A132" s="36"/>
      <c r="B132" s="36"/>
      <c r="C132" s="36"/>
      <c r="D132" s="36"/>
      <c r="E132" s="36"/>
      <c r="F132" s="36"/>
      <c r="G132" s="36"/>
      <c r="H132" s="36"/>
      <c r="I132" s="36"/>
    </row>
    <row r="133" spans="1:9">
      <c r="A133" s="36"/>
      <c r="B133" s="36"/>
      <c r="C133" s="36"/>
      <c r="D133" s="36"/>
      <c r="E133" s="36"/>
      <c r="F133" s="36"/>
      <c r="G133" s="36"/>
      <c r="H133" s="36"/>
      <c r="I133" s="36"/>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1516-94E3-43EF-A259-4BACA860F000}">
  <sheetPr>
    <pageSetUpPr fitToPage="1"/>
  </sheetPr>
  <dimension ref="B2:N49"/>
  <sheetViews>
    <sheetView zoomScale="90" zoomScaleNormal="90" workbookViewId="0">
      <selection activeCell="E2" sqref="E2"/>
    </sheetView>
  </sheetViews>
  <sheetFormatPr defaultColWidth="9.140625" defaultRowHeight="15"/>
  <cols>
    <col min="1" max="1" width="6.5703125" style="23" customWidth="1"/>
    <col min="2" max="2" width="16.85546875" style="23" customWidth="1"/>
    <col min="3" max="3" width="93" style="23" bestFit="1" customWidth="1"/>
    <col min="4" max="4" width="85.42578125" style="23" customWidth="1"/>
    <col min="5" max="5" width="14" style="23" customWidth="1"/>
    <col min="6" max="16384" width="9.140625" style="23"/>
  </cols>
  <sheetData>
    <row r="2" spans="2:14" ht="22.5" customHeight="1">
      <c r="B2" s="94" t="s">
        <v>1172</v>
      </c>
      <c r="E2" s="253" t="s">
        <v>224</v>
      </c>
    </row>
    <row r="3" spans="2:14" ht="15.75">
      <c r="B3" s="96" t="s">
        <v>1173</v>
      </c>
    </row>
    <row r="4" spans="2:14" ht="15.75">
      <c r="B4" s="33"/>
    </row>
    <row r="5" spans="2:14">
      <c r="D5" s="65"/>
    </row>
    <row r="6" spans="2:14">
      <c r="B6" s="383" t="s">
        <v>1088</v>
      </c>
      <c r="C6" s="809" t="s">
        <v>1089</v>
      </c>
      <c r="D6" s="809"/>
    </row>
    <row r="7" spans="2:14">
      <c r="B7" s="564"/>
      <c r="C7" s="535" t="s">
        <v>1174</v>
      </c>
      <c r="D7" s="564"/>
    </row>
    <row r="8" spans="2:14" ht="60">
      <c r="B8" s="565" t="s">
        <v>716</v>
      </c>
      <c r="C8" s="566" t="s">
        <v>1175</v>
      </c>
      <c r="D8" s="376" t="s">
        <v>1176</v>
      </c>
    </row>
    <row r="9" spans="2:14" ht="60">
      <c r="B9" s="565" t="s">
        <v>718</v>
      </c>
      <c r="C9" s="566" t="s">
        <v>1177</v>
      </c>
      <c r="D9" s="406" t="s">
        <v>1178</v>
      </c>
    </row>
    <row r="10" spans="2:14" ht="34.5" customHeight="1">
      <c r="B10" s="565" t="s">
        <v>720</v>
      </c>
      <c r="C10" s="566" t="s">
        <v>1179</v>
      </c>
      <c r="D10" s="926" t="s">
        <v>1180</v>
      </c>
    </row>
    <row r="11" spans="2:14">
      <c r="B11" s="567" t="s">
        <v>380</v>
      </c>
      <c r="C11" s="568" t="s">
        <v>1181</v>
      </c>
      <c r="D11" s="928"/>
    </row>
    <row r="12" spans="2:14">
      <c r="B12" s="567" t="s">
        <v>1182</v>
      </c>
      <c r="C12" s="568" t="s">
        <v>1183</v>
      </c>
      <c r="D12" s="928"/>
      <c r="N12" s="236"/>
    </row>
    <row r="13" spans="2:14">
      <c r="B13" s="567" t="s">
        <v>1184</v>
      </c>
      <c r="C13" s="568" t="s">
        <v>1185</v>
      </c>
      <c r="D13" s="928"/>
    </row>
    <row r="14" spans="2:14">
      <c r="B14" s="567" t="s">
        <v>1186</v>
      </c>
      <c r="C14" s="568" t="s">
        <v>1187</v>
      </c>
      <c r="D14" s="928"/>
    </row>
    <row r="15" spans="2:14">
      <c r="B15" s="567" t="s">
        <v>1188</v>
      </c>
      <c r="C15" s="568" t="s">
        <v>1189</v>
      </c>
      <c r="D15" s="928"/>
    </row>
    <row r="16" spans="2:14">
      <c r="B16" s="567" t="s">
        <v>1190</v>
      </c>
      <c r="C16" s="568" t="s">
        <v>1191</v>
      </c>
      <c r="D16" s="929"/>
    </row>
    <row r="17" spans="2:4" ht="39.75" customHeight="1">
      <c r="B17" s="564"/>
      <c r="C17" s="535" t="s">
        <v>1192</v>
      </c>
      <c r="D17" s="564"/>
    </row>
    <row r="18" spans="2:4" ht="30" customHeight="1">
      <c r="B18" s="474" t="s">
        <v>723</v>
      </c>
      <c r="C18" s="569" t="s">
        <v>1193</v>
      </c>
      <c r="D18" s="926" t="s">
        <v>1466</v>
      </c>
    </row>
    <row r="19" spans="2:4">
      <c r="B19" s="570" t="s">
        <v>380</v>
      </c>
      <c r="C19" s="571" t="s">
        <v>1194</v>
      </c>
      <c r="D19" s="928"/>
    </row>
    <row r="20" spans="2:4">
      <c r="B20" s="570" t="s">
        <v>1182</v>
      </c>
      <c r="C20" s="571" t="s">
        <v>1195</v>
      </c>
      <c r="D20" s="928"/>
    </row>
    <row r="21" spans="2:4">
      <c r="B21" s="570" t="s">
        <v>1184</v>
      </c>
      <c r="C21" s="571" t="s">
        <v>1196</v>
      </c>
      <c r="D21" s="928"/>
    </row>
    <row r="22" spans="2:4">
      <c r="B22" s="570" t="s">
        <v>1186</v>
      </c>
      <c r="C22" s="571" t="s">
        <v>1197</v>
      </c>
      <c r="D22" s="928"/>
    </row>
    <row r="23" spans="2:4">
      <c r="B23" s="570" t="s">
        <v>1188</v>
      </c>
      <c r="C23" s="571" t="s">
        <v>1198</v>
      </c>
      <c r="D23" s="928"/>
    </row>
    <row r="24" spans="2:4">
      <c r="B24" s="570" t="s">
        <v>1190</v>
      </c>
      <c r="C24" s="571" t="s">
        <v>1199</v>
      </c>
      <c r="D24" s="929"/>
    </row>
    <row r="44" spans="6:6" ht="39.75" customHeight="1">
      <c r="F44" s="228"/>
    </row>
    <row r="49" ht="39.75" customHeight="1"/>
  </sheetData>
  <mergeCells count="3">
    <mergeCell ref="C6:D6"/>
    <mergeCell ref="D10:D16"/>
    <mergeCell ref="D18:D24"/>
  </mergeCells>
  <hyperlinks>
    <hyperlink ref="E2" location="'Index '!A1" display="Return to index" xr:uid="{98D6EAF0-1495-4356-A941-ED457819C358}"/>
  </hyperlinks>
  <pageMargins left="0.7" right="0.7" top="0.75" bottom="0.75" header="0.3" footer="0.3"/>
  <pageSetup paperSize="9" scale="67"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74C6-0A12-4F0D-A794-4C70DF1E6A18}">
  <sheetPr>
    <pageSetUpPr fitToPage="1"/>
  </sheetPr>
  <dimension ref="A2:U75"/>
  <sheetViews>
    <sheetView zoomScale="90" zoomScaleNormal="90" workbookViewId="0">
      <selection activeCell="F2" sqref="F2"/>
    </sheetView>
  </sheetViews>
  <sheetFormatPr defaultColWidth="8.85546875" defaultRowHeight="12.75"/>
  <cols>
    <col min="1" max="1" width="8.85546875" style="69"/>
    <col min="2" max="2" width="31.5703125" style="69" customWidth="1"/>
    <col min="3" max="3" width="92.42578125" style="69" customWidth="1"/>
    <col min="4" max="4" width="21.5703125" style="69" customWidth="1"/>
    <col min="5" max="5" width="27" style="69" bestFit="1" customWidth="1"/>
    <col min="6" max="13" width="21.5703125" style="69" customWidth="1"/>
    <col min="14" max="14" width="23.5703125" style="69" customWidth="1"/>
    <col min="15" max="18" width="21" style="69" customWidth="1"/>
    <col min="19" max="19" width="17.42578125" style="69" bestFit="1" customWidth="1"/>
    <col min="20" max="16384" width="8.85546875" style="69"/>
  </cols>
  <sheetData>
    <row r="2" spans="2:19" ht="21">
      <c r="B2" s="94" t="s">
        <v>1200</v>
      </c>
      <c r="F2" s="253" t="s">
        <v>224</v>
      </c>
    </row>
    <row r="3" spans="2:19" ht="15">
      <c r="C3" s="67"/>
    </row>
    <row r="4" spans="2:19" ht="15">
      <c r="C4" s="67"/>
    </row>
    <row r="5" spans="2:19" ht="76.5" customHeight="1">
      <c r="B5" s="754" t="str">
        <f>Dates!B2</f>
        <v>At 30 June 2024 (DKK mio.)</v>
      </c>
      <c r="C5" s="757" t="s">
        <v>1201</v>
      </c>
      <c r="D5" s="740" t="s">
        <v>1202</v>
      </c>
      <c r="E5" s="741"/>
      <c r="F5" s="741"/>
      <c r="G5" s="741"/>
      <c r="H5" s="936"/>
      <c r="I5" s="740" t="s">
        <v>1203</v>
      </c>
      <c r="J5" s="741"/>
      <c r="K5" s="936"/>
      <c r="L5" s="740" t="s">
        <v>1204</v>
      </c>
      <c r="M5" s="936"/>
      <c r="N5" s="752" t="s">
        <v>1205</v>
      </c>
      <c r="O5" s="752" t="s">
        <v>1206</v>
      </c>
      <c r="P5" s="752" t="s">
        <v>1207</v>
      </c>
      <c r="Q5" s="752" t="s">
        <v>1208</v>
      </c>
      <c r="R5" s="752" t="s">
        <v>1209</v>
      </c>
      <c r="S5" s="752" t="s">
        <v>1210</v>
      </c>
    </row>
    <row r="6" spans="2:19" ht="120" customHeight="1">
      <c r="B6" s="755"/>
      <c r="C6" s="759"/>
      <c r="D6" s="213"/>
      <c r="E6" s="644" t="s">
        <v>1211</v>
      </c>
      <c r="F6" s="644" t="s">
        <v>1212</v>
      </c>
      <c r="G6" s="645" t="s">
        <v>1213</v>
      </c>
      <c r="H6" s="645" t="s">
        <v>955</v>
      </c>
      <c r="I6" s="214"/>
      <c r="J6" s="644" t="s">
        <v>1214</v>
      </c>
      <c r="K6" s="644" t="s">
        <v>955</v>
      </c>
      <c r="L6" s="215"/>
      <c r="M6" s="646" t="s">
        <v>1215</v>
      </c>
      <c r="N6" s="753"/>
      <c r="O6" s="753"/>
      <c r="P6" s="753"/>
      <c r="Q6" s="753"/>
      <c r="R6" s="753"/>
      <c r="S6" s="753"/>
    </row>
    <row r="7" spans="2:19" ht="15">
      <c r="B7" s="216">
        <v>1</v>
      </c>
      <c r="C7" s="572" t="s">
        <v>1216</v>
      </c>
      <c r="D7" s="572"/>
      <c r="E7" s="572"/>
      <c r="F7" s="572"/>
      <c r="G7" s="572"/>
      <c r="H7" s="572"/>
      <c r="I7" s="572"/>
      <c r="J7" s="572"/>
      <c r="K7" s="572"/>
      <c r="L7" s="540"/>
      <c r="M7" s="540"/>
      <c r="N7" s="573"/>
      <c r="O7" s="573"/>
      <c r="P7" s="573"/>
      <c r="Q7" s="573"/>
      <c r="R7" s="573"/>
      <c r="S7" s="573"/>
    </row>
    <row r="8" spans="2:19" ht="15">
      <c r="B8" s="574">
        <v>2</v>
      </c>
      <c r="C8" s="575" t="s">
        <v>1217</v>
      </c>
      <c r="D8" s="671">
        <v>3186</v>
      </c>
      <c r="E8" s="538">
        <v>0</v>
      </c>
      <c r="F8" s="538">
        <v>0</v>
      </c>
      <c r="G8" s="671">
        <v>235</v>
      </c>
      <c r="H8" s="671">
        <v>752</v>
      </c>
      <c r="I8" s="671">
        <v>-404</v>
      </c>
      <c r="J8" s="671">
        <v>-12</v>
      </c>
      <c r="K8" s="671">
        <v>-377</v>
      </c>
      <c r="L8" s="538">
        <v>79478</v>
      </c>
      <c r="M8" s="538">
        <v>0</v>
      </c>
      <c r="N8" s="690">
        <v>0</v>
      </c>
      <c r="O8" s="671">
        <v>1409</v>
      </c>
      <c r="P8" s="671">
        <v>286</v>
      </c>
      <c r="Q8" s="671">
        <v>992</v>
      </c>
      <c r="R8" s="671">
        <v>499</v>
      </c>
      <c r="S8" s="671">
        <v>10</v>
      </c>
    </row>
    <row r="9" spans="2:19" ht="15">
      <c r="B9" s="574">
        <v>3</v>
      </c>
      <c r="C9" s="575" t="s">
        <v>1218</v>
      </c>
      <c r="D9" s="671">
        <v>32</v>
      </c>
      <c r="E9" s="538">
        <v>0</v>
      </c>
      <c r="F9" s="538">
        <v>0</v>
      </c>
      <c r="G9" s="671">
        <v>6</v>
      </c>
      <c r="H9" s="538">
        <v>0</v>
      </c>
      <c r="I9" s="538">
        <v>0</v>
      </c>
      <c r="J9" s="538">
        <v>0</v>
      </c>
      <c r="K9" s="538">
        <v>0</v>
      </c>
      <c r="L9" s="538">
        <v>1326</v>
      </c>
      <c r="M9" s="538">
        <v>0</v>
      </c>
      <c r="N9" s="690">
        <v>0</v>
      </c>
      <c r="O9" s="671">
        <v>5</v>
      </c>
      <c r="P9" s="671">
        <v>3</v>
      </c>
      <c r="Q9" s="538">
        <v>0</v>
      </c>
      <c r="R9" s="671">
        <v>25</v>
      </c>
      <c r="S9" s="671">
        <v>3</v>
      </c>
    </row>
    <row r="10" spans="2:19" ht="15">
      <c r="B10" s="574">
        <v>4</v>
      </c>
      <c r="C10" s="576" t="s">
        <v>1219</v>
      </c>
      <c r="D10" s="538">
        <v>0</v>
      </c>
      <c r="E10" s="538">
        <v>0</v>
      </c>
      <c r="F10" s="538">
        <v>0</v>
      </c>
      <c r="G10" s="538">
        <v>0</v>
      </c>
      <c r="H10" s="538">
        <v>0</v>
      </c>
      <c r="I10" s="538">
        <v>0</v>
      </c>
      <c r="J10" s="538">
        <v>0</v>
      </c>
      <c r="K10" s="538">
        <v>0</v>
      </c>
      <c r="L10" s="538">
        <v>0</v>
      </c>
      <c r="M10" s="538">
        <v>0</v>
      </c>
      <c r="N10" s="690">
        <v>0</v>
      </c>
      <c r="O10" s="538">
        <v>0</v>
      </c>
      <c r="P10" s="538">
        <v>0</v>
      </c>
      <c r="Q10" s="538">
        <v>0</v>
      </c>
      <c r="R10" s="538">
        <v>0</v>
      </c>
      <c r="S10" s="538">
        <v>0</v>
      </c>
    </row>
    <row r="11" spans="2:19" ht="15">
      <c r="B11" s="574">
        <v>5</v>
      </c>
      <c r="C11" s="576" t="s">
        <v>1220</v>
      </c>
      <c r="D11" s="538">
        <v>0</v>
      </c>
      <c r="E11" s="538">
        <v>0</v>
      </c>
      <c r="F11" s="538">
        <v>0</v>
      </c>
      <c r="G11" s="538">
        <v>0</v>
      </c>
      <c r="H11" s="538">
        <v>0</v>
      </c>
      <c r="I11" s="538">
        <v>0</v>
      </c>
      <c r="J11" s="538">
        <v>0</v>
      </c>
      <c r="K11" s="538">
        <v>0</v>
      </c>
      <c r="L11" s="538">
        <v>1</v>
      </c>
      <c r="M11" s="538">
        <v>0</v>
      </c>
      <c r="N11" s="690">
        <v>0</v>
      </c>
      <c r="O11" s="538">
        <v>0</v>
      </c>
      <c r="P11" s="538">
        <v>0</v>
      </c>
      <c r="Q11" s="538">
        <v>0</v>
      </c>
      <c r="R11" s="538">
        <v>0</v>
      </c>
      <c r="S11" s="538">
        <v>0</v>
      </c>
    </row>
    <row r="12" spans="2:19" ht="15">
      <c r="B12" s="574">
        <v>6</v>
      </c>
      <c r="C12" s="576" t="s">
        <v>1221</v>
      </c>
      <c r="D12" s="538">
        <v>0</v>
      </c>
      <c r="E12" s="538">
        <v>0</v>
      </c>
      <c r="F12" s="538">
        <v>0</v>
      </c>
      <c r="G12" s="538">
        <v>0</v>
      </c>
      <c r="H12" s="538">
        <v>0</v>
      </c>
      <c r="I12" s="538">
        <v>0</v>
      </c>
      <c r="J12" s="538">
        <v>0</v>
      </c>
      <c r="K12" s="538">
        <v>0</v>
      </c>
      <c r="L12" s="538">
        <v>0</v>
      </c>
      <c r="M12" s="538">
        <v>0</v>
      </c>
      <c r="N12" s="690">
        <v>0</v>
      </c>
      <c r="O12" s="538">
        <v>0</v>
      </c>
      <c r="P12" s="538">
        <v>0</v>
      </c>
      <c r="Q12" s="538">
        <v>0</v>
      </c>
      <c r="R12" s="538">
        <v>0</v>
      </c>
      <c r="S12" s="538">
        <v>0</v>
      </c>
    </row>
    <row r="13" spans="2:19" ht="15">
      <c r="B13" s="574">
        <v>7</v>
      </c>
      <c r="C13" s="576" t="s">
        <v>1222</v>
      </c>
      <c r="D13" s="671">
        <v>32</v>
      </c>
      <c r="E13" s="538">
        <v>0</v>
      </c>
      <c r="F13" s="538">
        <v>0</v>
      </c>
      <c r="G13" s="671">
        <v>5</v>
      </c>
      <c r="H13" s="538">
        <v>0</v>
      </c>
      <c r="I13" s="538">
        <v>0</v>
      </c>
      <c r="J13" s="538">
        <v>0</v>
      </c>
      <c r="K13" s="538">
        <v>0</v>
      </c>
      <c r="L13" s="538">
        <v>1325</v>
      </c>
      <c r="M13" s="538">
        <v>0</v>
      </c>
      <c r="N13" s="690">
        <v>0</v>
      </c>
      <c r="O13" s="671">
        <v>4</v>
      </c>
      <c r="P13" s="671">
        <v>3</v>
      </c>
      <c r="Q13" s="538">
        <v>0</v>
      </c>
      <c r="R13" s="671">
        <v>24</v>
      </c>
      <c r="S13" s="671">
        <v>3</v>
      </c>
    </row>
    <row r="14" spans="2:19" ht="15">
      <c r="B14" s="574">
        <v>8</v>
      </c>
      <c r="C14" s="576" t="s">
        <v>1223</v>
      </c>
      <c r="D14" s="538">
        <v>0</v>
      </c>
      <c r="E14" s="538">
        <v>0</v>
      </c>
      <c r="F14" s="538">
        <v>0</v>
      </c>
      <c r="G14" s="538">
        <v>0</v>
      </c>
      <c r="H14" s="538">
        <v>0</v>
      </c>
      <c r="I14" s="538">
        <v>0</v>
      </c>
      <c r="J14" s="538">
        <v>0</v>
      </c>
      <c r="K14" s="538">
        <v>0</v>
      </c>
      <c r="L14" s="538">
        <v>0</v>
      </c>
      <c r="M14" s="538">
        <v>0</v>
      </c>
      <c r="N14" s="690">
        <v>0</v>
      </c>
      <c r="O14" s="538">
        <v>0</v>
      </c>
      <c r="P14" s="538">
        <v>0</v>
      </c>
      <c r="Q14" s="538">
        <v>0</v>
      </c>
      <c r="R14" s="538">
        <v>0</v>
      </c>
      <c r="S14" s="538">
        <v>0</v>
      </c>
    </row>
    <row r="15" spans="2:19" ht="15">
      <c r="B15" s="574">
        <v>9</v>
      </c>
      <c r="C15" s="575" t="s">
        <v>1224</v>
      </c>
      <c r="D15" s="671">
        <v>1115</v>
      </c>
      <c r="E15" s="538">
        <v>0</v>
      </c>
      <c r="F15" s="538">
        <v>0</v>
      </c>
      <c r="G15" s="671">
        <v>183</v>
      </c>
      <c r="H15" s="671">
        <v>118</v>
      </c>
      <c r="I15" s="671">
        <v>-54</v>
      </c>
      <c r="J15" s="671">
        <v>-6</v>
      </c>
      <c r="K15" s="671">
        <v>-38</v>
      </c>
      <c r="L15" s="538">
        <v>7019</v>
      </c>
      <c r="M15" s="538">
        <v>0</v>
      </c>
      <c r="N15" s="690">
        <v>0</v>
      </c>
      <c r="O15" s="671">
        <v>692</v>
      </c>
      <c r="P15" s="671">
        <v>31</v>
      </c>
      <c r="Q15" s="671">
        <v>12</v>
      </c>
      <c r="R15" s="671">
        <v>380</v>
      </c>
      <c r="S15" s="671">
        <v>1</v>
      </c>
    </row>
    <row r="16" spans="2:19" ht="15">
      <c r="B16" s="574">
        <v>10</v>
      </c>
      <c r="C16" s="576" t="s">
        <v>1225</v>
      </c>
      <c r="D16" s="671">
        <v>66</v>
      </c>
      <c r="E16" s="538">
        <v>0</v>
      </c>
      <c r="F16" s="538">
        <v>0</v>
      </c>
      <c r="G16" s="671">
        <v>10</v>
      </c>
      <c r="H16" s="671">
        <v>6</v>
      </c>
      <c r="I16" s="538">
        <v>-1</v>
      </c>
      <c r="J16" s="538">
        <v>0</v>
      </c>
      <c r="K16" s="538">
        <v>-1</v>
      </c>
      <c r="L16" s="538">
        <v>722</v>
      </c>
      <c r="M16" s="538">
        <v>0</v>
      </c>
      <c r="N16" s="690">
        <v>0</v>
      </c>
      <c r="O16" s="671">
        <v>35</v>
      </c>
      <c r="P16" s="538">
        <v>2</v>
      </c>
      <c r="Q16" s="538">
        <v>0</v>
      </c>
      <c r="R16" s="671">
        <v>29</v>
      </c>
      <c r="S16" s="671">
        <v>1</v>
      </c>
    </row>
    <row r="17" spans="2:19" ht="15">
      <c r="B17" s="574">
        <v>11</v>
      </c>
      <c r="C17" s="576" t="s">
        <v>1226</v>
      </c>
      <c r="D17" s="538">
        <v>4</v>
      </c>
      <c r="E17" s="538">
        <v>0</v>
      </c>
      <c r="F17" s="538">
        <v>0</v>
      </c>
      <c r="G17" s="538">
        <v>0</v>
      </c>
      <c r="H17" s="538">
        <v>1</v>
      </c>
      <c r="I17" s="538">
        <v>-1</v>
      </c>
      <c r="J17" s="538">
        <v>0</v>
      </c>
      <c r="K17" s="538">
        <v>-1</v>
      </c>
      <c r="L17" s="538">
        <v>29</v>
      </c>
      <c r="M17" s="538">
        <v>0</v>
      </c>
      <c r="N17" s="690">
        <v>0</v>
      </c>
      <c r="O17" s="538">
        <v>3</v>
      </c>
      <c r="P17" s="538">
        <v>1</v>
      </c>
      <c r="Q17" s="538">
        <v>0</v>
      </c>
      <c r="R17" s="538">
        <v>1</v>
      </c>
      <c r="S17" s="671">
        <v>2</v>
      </c>
    </row>
    <row r="18" spans="2:19" ht="15">
      <c r="B18" s="574">
        <v>12</v>
      </c>
      <c r="C18" s="576" t="s">
        <v>1227</v>
      </c>
      <c r="D18" s="538">
        <v>0</v>
      </c>
      <c r="E18" s="538">
        <v>0</v>
      </c>
      <c r="F18" s="538">
        <v>0</v>
      </c>
      <c r="G18" s="538">
        <v>0</v>
      </c>
      <c r="H18" s="538">
        <v>0</v>
      </c>
      <c r="I18" s="538">
        <v>0</v>
      </c>
      <c r="J18" s="538">
        <v>0</v>
      </c>
      <c r="K18" s="538">
        <v>0</v>
      </c>
      <c r="L18" s="538">
        <v>0</v>
      </c>
      <c r="M18" s="538">
        <v>0</v>
      </c>
      <c r="N18" s="690">
        <v>0</v>
      </c>
      <c r="O18" s="538">
        <v>0</v>
      </c>
      <c r="P18" s="538">
        <v>0</v>
      </c>
      <c r="Q18" s="538">
        <v>0</v>
      </c>
      <c r="R18" s="538">
        <v>0</v>
      </c>
      <c r="S18" s="538">
        <v>0</v>
      </c>
    </row>
    <row r="19" spans="2:19" ht="15">
      <c r="B19" s="574">
        <v>13</v>
      </c>
      <c r="C19" s="576" t="s">
        <v>1228</v>
      </c>
      <c r="D19" s="671">
        <v>5</v>
      </c>
      <c r="E19" s="538">
        <v>0</v>
      </c>
      <c r="F19" s="538">
        <v>0</v>
      </c>
      <c r="G19" s="538">
        <v>1</v>
      </c>
      <c r="H19" s="538">
        <v>2</v>
      </c>
      <c r="I19" s="538">
        <v>-1</v>
      </c>
      <c r="J19" s="538">
        <v>0</v>
      </c>
      <c r="K19" s="538">
        <v>-1</v>
      </c>
      <c r="L19" s="538">
        <v>16</v>
      </c>
      <c r="M19" s="538">
        <v>0</v>
      </c>
      <c r="N19" s="690">
        <v>0</v>
      </c>
      <c r="O19" s="671">
        <v>2</v>
      </c>
      <c r="P19" s="538">
        <v>0</v>
      </c>
      <c r="Q19" s="538">
        <v>0</v>
      </c>
      <c r="R19" s="538">
        <v>4</v>
      </c>
      <c r="S19" s="538">
        <v>0</v>
      </c>
    </row>
    <row r="20" spans="2:19" ht="15">
      <c r="B20" s="574">
        <v>14</v>
      </c>
      <c r="C20" s="576" t="s">
        <v>1229</v>
      </c>
      <c r="D20" s="671">
        <v>28</v>
      </c>
      <c r="E20" s="538">
        <v>0</v>
      </c>
      <c r="F20" s="538">
        <v>0</v>
      </c>
      <c r="G20" s="671">
        <v>2</v>
      </c>
      <c r="H20" s="538">
        <v>0</v>
      </c>
      <c r="I20" s="538">
        <v>0</v>
      </c>
      <c r="J20" s="538">
        <v>0</v>
      </c>
      <c r="K20" s="538">
        <v>0</v>
      </c>
      <c r="L20" s="538">
        <v>47</v>
      </c>
      <c r="M20" s="538">
        <v>0</v>
      </c>
      <c r="N20" s="690">
        <v>0</v>
      </c>
      <c r="O20" s="671">
        <v>27</v>
      </c>
      <c r="P20" s="538">
        <v>0</v>
      </c>
      <c r="Q20" s="538">
        <v>0</v>
      </c>
      <c r="R20" s="538">
        <v>2</v>
      </c>
      <c r="S20" s="671">
        <v>1</v>
      </c>
    </row>
    <row r="21" spans="2:19" ht="15">
      <c r="B21" s="574">
        <v>15</v>
      </c>
      <c r="C21" s="576" t="s">
        <v>1230</v>
      </c>
      <c r="D21" s="538">
        <v>0</v>
      </c>
      <c r="E21" s="538">
        <v>0</v>
      </c>
      <c r="F21" s="538">
        <v>0</v>
      </c>
      <c r="G21" s="538">
        <v>0</v>
      </c>
      <c r="H21" s="538">
        <v>0</v>
      </c>
      <c r="I21" s="538">
        <v>0</v>
      </c>
      <c r="J21" s="538">
        <v>0</v>
      </c>
      <c r="K21" s="538">
        <v>0</v>
      </c>
      <c r="L21" s="538">
        <v>0</v>
      </c>
      <c r="M21" s="538">
        <v>0</v>
      </c>
      <c r="N21" s="690">
        <v>0</v>
      </c>
      <c r="O21" s="538">
        <v>0</v>
      </c>
      <c r="P21" s="538">
        <v>0</v>
      </c>
      <c r="Q21" s="538">
        <v>0</v>
      </c>
      <c r="R21" s="538">
        <v>0</v>
      </c>
      <c r="S21" s="538">
        <v>0</v>
      </c>
    </row>
    <row r="22" spans="2:19" ht="15">
      <c r="B22" s="574">
        <v>16</v>
      </c>
      <c r="C22" s="576" t="s">
        <v>1231</v>
      </c>
      <c r="D22" s="671">
        <v>80</v>
      </c>
      <c r="E22" s="538">
        <v>0</v>
      </c>
      <c r="F22" s="538">
        <v>0</v>
      </c>
      <c r="G22" s="538">
        <v>4</v>
      </c>
      <c r="H22" s="538">
        <v>0</v>
      </c>
      <c r="I22" s="538">
        <v>0</v>
      </c>
      <c r="J22" s="538">
        <v>0</v>
      </c>
      <c r="K22" s="538">
        <v>0</v>
      </c>
      <c r="L22" s="538">
        <v>520</v>
      </c>
      <c r="M22" s="538">
        <v>0</v>
      </c>
      <c r="N22" s="690">
        <v>0</v>
      </c>
      <c r="O22" s="671">
        <v>46</v>
      </c>
      <c r="P22" s="538">
        <v>3</v>
      </c>
      <c r="Q22" s="538">
        <v>0</v>
      </c>
      <c r="R22" s="671">
        <v>30</v>
      </c>
      <c r="S22" s="538">
        <v>0</v>
      </c>
    </row>
    <row r="23" spans="2:19" ht="15">
      <c r="B23" s="574">
        <v>17</v>
      </c>
      <c r="C23" s="576" t="s">
        <v>1232</v>
      </c>
      <c r="D23" s="671">
        <v>2</v>
      </c>
      <c r="E23" s="538">
        <v>0</v>
      </c>
      <c r="F23" s="538">
        <v>0</v>
      </c>
      <c r="G23" s="538">
        <v>0</v>
      </c>
      <c r="H23" s="538">
        <v>0</v>
      </c>
      <c r="I23" s="538">
        <v>0</v>
      </c>
      <c r="J23" s="538">
        <v>0</v>
      </c>
      <c r="K23" s="538">
        <v>0</v>
      </c>
      <c r="L23" s="538">
        <v>14</v>
      </c>
      <c r="M23" s="538">
        <v>0</v>
      </c>
      <c r="N23" s="690">
        <v>0</v>
      </c>
      <c r="O23" s="538">
        <v>0</v>
      </c>
      <c r="P23" s="538">
        <v>0</v>
      </c>
      <c r="Q23" s="538">
        <v>0</v>
      </c>
      <c r="R23" s="671">
        <v>2</v>
      </c>
      <c r="S23" s="538">
        <v>1</v>
      </c>
    </row>
    <row r="24" spans="2:19" ht="15">
      <c r="B24" s="574">
        <v>18</v>
      </c>
      <c r="C24" s="576" t="s">
        <v>1233</v>
      </c>
      <c r="D24" s="671">
        <v>14</v>
      </c>
      <c r="E24" s="538">
        <v>0</v>
      </c>
      <c r="F24" s="538">
        <v>0</v>
      </c>
      <c r="G24" s="538">
        <v>4</v>
      </c>
      <c r="H24" s="538">
        <v>0</v>
      </c>
      <c r="I24" s="538">
        <v>0</v>
      </c>
      <c r="J24" s="538">
        <v>0</v>
      </c>
      <c r="K24" s="538">
        <v>0</v>
      </c>
      <c r="L24" s="538">
        <v>64</v>
      </c>
      <c r="M24" s="538">
        <v>0</v>
      </c>
      <c r="N24" s="690">
        <v>0</v>
      </c>
      <c r="O24" s="671">
        <v>10</v>
      </c>
      <c r="P24" s="538">
        <v>0</v>
      </c>
      <c r="Q24" s="538">
        <v>0</v>
      </c>
      <c r="R24" s="538">
        <v>4</v>
      </c>
      <c r="S24" s="671">
        <v>0</v>
      </c>
    </row>
    <row r="25" spans="2:19" ht="15">
      <c r="B25" s="574">
        <v>19</v>
      </c>
      <c r="C25" s="576" t="s">
        <v>1234</v>
      </c>
      <c r="D25" s="538">
        <v>0</v>
      </c>
      <c r="E25" s="538">
        <v>0</v>
      </c>
      <c r="F25" s="538">
        <v>0</v>
      </c>
      <c r="G25" s="538">
        <v>0</v>
      </c>
      <c r="H25" s="538">
        <v>0</v>
      </c>
      <c r="I25" s="538">
        <v>0</v>
      </c>
      <c r="J25" s="538">
        <v>0</v>
      </c>
      <c r="K25" s="538">
        <v>0</v>
      </c>
      <c r="L25" s="538">
        <v>0</v>
      </c>
      <c r="M25" s="538">
        <v>0</v>
      </c>
      <c r="N25" s="690">
        <v>0</v>
      </c>
      <c r="O25" s="538">
        <v>0</v>
      </c>
      <c r="P25" s="538">
        <v>0</v>
      </c>
      <c r="Q25" s="538">
        <v>0</v>
      </c>
      <c r="R25" s="538">
        <v>0</v>
      </c>
      <c r="S25" s="538">
        <v>0</v>
      </c>
    </row>
    <row r="26" spans="2:19" ht="15">
      <c r="B26" s="574">
        <v>20</v>
      </c>
      <c r="C26" s="576" t="s">
        <v>1235</v>
      </c>
      <c r="D26" s="671">
        <v>16</v>
      </c>
      <c r="E26" s="538">
        <v>0</v>
      </c>
      <c r="F26" s="538">
        <v>0</v>
      </c>
      <c r="G26" s="538">
        <v>1</v>
      </c>
      <c r="H26" s="538">
        <v>0</v>
      </c>
      <c r="I26" s="538">
        <v>0</v>
      </c>
      <c r="J26" s="538">
        <v>0</v>
      </c>
      <c r="K26" s="538">
        <v>0</v>
      </c>
      <c r="L26" s="538">
        <v>76</v>
      </c>
      <c r="M26" s="538">
        <v>0</v>
      </c>
      <c r="N26" s="690">
        <v>0</v>
      </c>
      <c r="O26" s="671">
        <v>6</v>
      </c>
      <c r="P26" s="671">
        <v>6</v>
      </c>
      <c r="Q26" s="538">
        <v>0</v>
      </c>
      <c r="R26" s="671">
        <v>4</v>
      </c>
      <c r="S26" s="671">
        <v>4</v>
      </c>
    </row>
    <row r="27" spans="2:19" ht="15">
      <c r="B27" s="574">
        <v>21</v>
      </c>
      <c r="C27" s="576" t="s">
        <v>1236</v>
      </c>
      <c r="D27" s="671">
        <v>0</v>
      </c>
      <c r="E27" s="538">
        <v>0</v>
      </c>
      <c r="F27" s="538">
        <v>0</v>
      </c>
      <c r="G27" s="538">
        <v>0</v>
      </c>
      <c r="H27" s="538">
        <v>0</v>
      </c>
      <c r="I27" s="538">
        <v>0</v>
      </c>
      <c r="J27" s="538">
        <v>0</v>
      </c>
      <c r="K27" s="538">
        <v>0</v>
      </c>
      <c r="L27" s="538">
        <v>0</v>
      </c>
      <c r="M27" s="538">
        <v>0</v>
      </c>
      <c r="N27" s="690">
        <v>0</v>
      </c>
      <c r="O27" s="538">
        <v>0</v>
      </c>
      <c r="P27" s="538">
        <v>0</v>
      </c>
      <c r="Q27" s="538">
        <v>0</v>
      </c>
      <c r="R27" s="671">
        <v>0</v>
      </c>
      <c r="S27" s="538">
        <v>0</v>
      </c>
    </row>
    <row r="28" spans="2:19" ht="15">
      <c r="B28" s="574">
        <v>22</v>
      </c>
      <c r="C28" s="576" t="s">
        <v>1237</v>
      </c>
      <c r="D28" s="671">
        <v>65</v>
      </c>
      <c r="E28" s="538">
        <v>0</v>
      </c>
      <c r="F28" s="538">
        <v>0</v>
      </c>
      <c r="G28" s="538">
        <v>7</v>
      </c>
      <c r="H28" s="671">
        <v>0</v>
      </c>
      <c r="I28" s="538">
        <v>0</v>
      </c>
      <c r="J28" s="538">
        <v>0</v>
      </c>
      <c r="K28" s="538">
        <v>0</v>
      </c>
      <c r="L28" s="538">
        <v>215</v>
      </c>
      <c r="M28" s="538">
        <v>0</v>
      </c>
      <c r="N28" s="690">
        <v>0</v>
      </c>
      <c r="O28" s="671">
        <v>48</v>
      </c>
      <c r="P28" s="671">
        <v>4</v>
      </c>
      <c r="Q28" s="538">
        <v>0</v>
      </c>
      <c r="R28" s="538">
        <v>12</v>
      </c>
      <c r="S28" s="671">
        <v>1</v>
      </c>
    </row>
    <row r="29" spans="2:19" ht="15">
      <c r="B29" s="574">
        <v>23</v>
      </c>
      <c r="C29" s="576" t="s">
        <v>1238</v>
      </c>
      <c r="D29" s="671">
        <v>21</v>
      </c>
      <c r="E29" s="538">
        <v>0</v>
      </c>
      <c r="F29" s="538">
        <v>0</v>
      </c>
      <c r="G29" s="538">
        <v>1</v>
      </c>
      <c r="H29" s="538">
        <v>0</v>
      </c>
      <c r="I29" s="538">
        <v>0</v>
      </c>
      <c r="J29" s="538">
        <v>0</v>
      </c>
      <c r="K29" s="538">
        <v>0</v>
      </c>
      <c r="L29" s="538">
        <v>2304</v>
      </c>
      <c r="M29" s="538">
        <v>0</v>
      </c>
      <c r="N29" s="690">
        <v>0</v>
      </c>
      <c r="O29" s="671">
        <v>9</v>
      </c>
      <c r="P29" s="538">
        <v>0</v>
      </c>
      <c r="Q29" s="538">
        <v>0</v>
      </c>
      <c r="R29" s="671">
        <v>11</v>
      </c>
      <c r="S29" s="671">
        <v>0</v>
      </c>
    </row>
    <row r="30" spans="2:19" ht="15">
      <c r="B30" s="574">
        <v>24</v>
      </c>
      <c r="C30" s="576" t="s">
        <v>1239</v>
      </c>
      <c r="D30" s="671">
        <v>3</v>
      </c>
      <c r="E30" s="538">
        <v>0</v>
      </c>
      <c r="F30" s="538">
        <v>0</v>
      </c>
      <c r="G30" s="538">
        <v>1</v>
      </c>
      <c r="H30" s="538">
        <v>0</v>
      </c>
      <c r="I30" s="538">
        <v>0</v>
      </c>
      <c r="J30" s="538">
        <v>0</v>
      </c>
      <c r="K30" s="538">
        <v>0</v>
      </c>
      <c r="L30" s="538">
        <v>34</v>
      </c>
      <c r="M30" s="538">
        <v>0</v>
      </c>
      <c r="N30" s="690">
        <v>0</v>
      </c>
      <c r="O30" s="671">
        <v>0</v>
      </c>
      <c r="P30" s="671">
        <v>0</v>
      </c>
      <c r="Q30" s="538">
        <v>0</v>
      </c>
      <c r="R30" s="538">
        <v>2</v>
      </c>
      <c r="S30" s="671">
        <v>4</v>
      </c>
    </row>
    <row r="31" spans="2:19" ht="15">
      <c r="B31" s="574">
        <v>25</v>
      </c>
      <c r="C31" s="576" t="s">
        <v>1240</v>
      </c>
      <c r="D31" s="671">
        <v>256</v>
      </c>
      <c r="E31" s="538">
        <v>0</v>
      </c>
      <c r="F31" s="538">
        <v>0</v>
      </c>
      <c r="G31" s="671">
        <v>33</v>
      </c>
      <c r="H31" s="671">
        <v>11</v>
      </c>
      <c r="I31" s="538">
        <v>-5</v>
      </c>
      <c r="J31" s="538">
        <v>0</v>
      </c>
      <c r="K31" s="538">
        <v>-5</v>
      </c>
      <c r="L31" s="538">
        <v>1296</v>
      </c>
      <c r="M31" s="538">
        <v>0</v>
      </c>
      <c r="N31" s="690">
        <v>0</v>
      </c>
      <c r="O31" s="671">
        <v>209</v>
      </c>
      <c r="P31" s="671">
        <v>9</v>
      </c>
      <c r="Q31" s="538">
        <v>1</v>
      </c>
      <c r="R31" s="538">
        <v>37</v>
      </c>
      <c r="S31" s="671">
        <v>1</v>
      </c>
    </row>
    <row r="32" spans="2:19" ht="15">
      <c r="B32" s="574">
        <v>26</v>
      </c>
      <c r="C32" s="576" t="s">
        <v>1241</v>
      </c>
      <c r="D32" s="671">
        <v>26</v>
      </c>
      <c r="E32" s="538">
        <v>0</v>
      </c>
      <c r="F32" s="538">
        <v>0</v>
      </c>
      <c r="G32" s="538">
        <v>2</v>
      </c>
      <c r="H32" s="538">
        <v>3</v>
      </c>
      <c r="I32" s="538">
        <v>0</v>
      </c>
      <c r="J32" s="538">
        <v>0</v>
      </c>
      <c r="K32" s="538">
        <v>0</v>
      </c>
      <c r="L32" s="538">
        <v>12</v>
      </c>
      <c r="M32" s="538">
        <v>0</v>
      </c>
      <c r="N32" s="690">
        <v>0</v>
      </c>
      <c r="O32" s="671">
        <v>20</v>
      </c>
      <c r="P32" s="538">
        <v>2</v>
      </c>
      <c r="Q32" s="538">
        <v>0</v>
      </c>
      <c r="R32" s="538">
        <v>4</v>
      </c>
      <c r="S32" s="538">
        <v>1</v>
      </c>
    </row>
    <row r="33" spans="2:19" ht="15">
      <c r="B33" s="574">
        <v>27</v>
      </c>
      <c r="C33" s="576" t="s">
        <v>1242</v>
      </c>
      <c r="D33" s="671">
        <v>69</v>
      </c>
      <c r="E33" s="538">
        <v>0</v>
      </c>
      <c r="F33" s="538">
        <v>0</v>
      </c>
      <c r="G33" s="671">
        <v>41</v>
      </c>
      <c r="H33" s="538">
        <v>3</v>
      </c>
      <c r="I33" s="671">
        <v>-15</v>
      </c>
      <c r="J33" s="671">
        <v>0</v>
      </c>
      <c r="K33" s="538">
        <v>-6</v>
      </c>
      <c r="L33" s="538">
        <v>125</v>
      </c>
      <c r="M33" s="538">
        <v>0</v>
      </c>
      <c r="N33" s="690">
        <v>0</v>
      </c>
      <c r="O33" s="671">
        <v>26</v>
      </c>
      <c r="P33" s="671">
        <v>0</v>
      </c>
      <c r="Q33" s="538">
        <v>0</v>
      </c>
      <c r="R33" s="671">
        <v>43</v>
      </c>
      <c r="S33" s="671">
        <v>0</v>
      </c>
    </row>
    <row r="34" spans="2:19" ht="15">
      <c r="B34" s="574">
        <v>28</v>
      </c>
      <c r="C34" s="576" t="s">
        <v>1243</v>
      </c>
      <c r="D34" s="671">
        <v>161</v>
      </c>
      <c r="E34" s="538">
        <v>0</v>
      </c>
      <c r="F34" s="538">
        <v>0</v>
      </c>
      <c r="G34" s="671">
        <v>49</v>
      </c>
      <c r="H34" s="671">
        <v>18</v>
      </c>
      <c r="I34" s="671">
        <v>-14</v>
      </c>
      <c r="J34" s="538">
        <v>-4</v>
      </c>
      <c r="K34" s="671">
        <v>-9</v>
      </c>
      <c r="L34" s="538">
        <v>200</v>
      </c>
      <c r="M34" s="538">
        <v>0</v>
      </c>
      <c r="N34" s="690">
        <v>0</v>
      </c>
      <c r="O34" s="671">
        <v>104</v>
      </c>
      <c r="P34" s="671">
        <v>2</v>
      </c>
      <c r="Q34" s="538">
        <v>3</v>
      </c>
      <c r="R34" s="538">
        <v>52</v>
      </c>
      <c r="S34" s="671">
        <v>1</v>
      </c>
    </row>
    <row r="35" spans="2:19" ht="15">
      <c r="B35" s="574">
        <v>29</v>
      </c>
      <c r="C35" s="576" t="s">
        <v>1244</v>
      </c>
      <c r="D35" s="671">
        <v>120</v>
      </c>
      <c r="E35" s="538">
        <v>0</v>
      </c>
      <c r="F35" s="538">
        <v>0</v>
      </c>
      <c r="G35" s="538">
        <v>3</v>
      </c>
      <c r="H35" s="671">
        <v>12</v>
      </c>
      <c r="I35" s="671">
        <v>-3</v>
      </c>
      <c r="J35" s="538">
        <v>0</v>
      </c>
      <c r="K35" s="671">
        <v>-3</v>
      </c>
      <c r="L35" s="538">
        <v>523</v>
      </c>
      <c r="M35" s="538">
        <v>0</v>
      </c>
      <c r="N35" s="690">
        <v>0</v>
      </c>
      <c r="O35" s="671">
        <v>20</v>
      </c>
      <c r="P35" s="538">
        <v>0</v>
      </c>
      <c r="Q35" s="538">
        <v>0</v>
      </c>
      <c r="R35" s="671">
        <v>100</v>
      </c>
      <c r="S35" s="671">
        <v>0</v>
      </c>
    </row>
    <row r="36" spans="2:19" ht="15">
      <c r="B36" s="574">
        <v>30</v>
      </c>
      <c r="C36" s="576" t="s">
        <v>1245</v>
      </c>
      <c r="D36" s="538">
        <v>16</v>
      </c>
      <c r="E36" s="538">
        <v>0</v>
      </c>
      <c r="F36" s="538">
        <v>0</v>
      </c>
      <c r="G36" s="538">
        <v>1</v>
      </c>
      <c r="H36" s="538">
        <v>15</v>
      </c>
      <c r="I36" s="538">
        <v>-3</v>
      </c>
      <c r="J36" s="538">
        <v>0</v>
      </c>
      <c r="K36" s="538">
        <v>-3</v>
      </c>
      <c r="L36" s="538">
        <v>32</v>
      </c>
      <c r="M36" s="538">
        <v>0</v>
      </c>
      <c r="N36" s="690">
        <v>0</v>
      </c>
      <c r="O36" s="538">
        <v>15</v>
      </c>
      <c r="P36" s="538">
        <v>0</v>
      </c>
      <c r="Q36" s="538">
        <v>0</v>
      </c>
      <c r="R36" s="538">
        <v>0</v>
      </c>
      <c r="S36" s="538">
        <v>0</v>
      </c>
    </row>
    <row r="37" spans="2:19" ht="15">
      <c r="B37" s="574">
        <v>31</v>
      </c>
      <c r="C37" s="576" t="s">
        <v>1246</v>
      </c>
      <c r="D37" s="671">
        <v>29</v>
      </c>
      <c r="E37" s="538">
        <v>0</v>
      </c>
      <c r="F37" s="538">
        <v>0</v>
      </c>
      <c r="G37" s="538">
        <v>6</v>
      </c>
      <c r="H37" s="538">
        <v>2</v>
      </c>
      <c r="I37" s="538">
        <v>0</v>
      </c>
      <c r="J37" s="538">
        <v>0</v>
      </c>
      <c r="K37" s="538">
        <v>0</v>
      </c>
      <c r="L37" s="538">
        <v>90</v>
      </c>
      <c r="M37" s="538">
        <v>0</v>
      </c>
      <c r="N37" s="690">
        <v>0</v>
      </c>
      <c r="O37" s="671">
        <v>13</v>
      </c>
      <c r="P37" s="538">
        <v>0</v>
      </c>
      <c r="Q37" s="538">
        <v>6</v>
      </c>
      <c r="R37" s="538">
        <v>10</v>
      </c>
      <c r="S37" s="671">
        <v>6</v>
      </c>
    </row>
    <row r="38" spans="2:19" ht="15">
      <c r="B38" s="574">
        <v>32</v>
      </c>
      <c r="C38" s="576" t="s">
        <v>1247</v>
      </c>
      <c r="D38" s="671">
        <v>19</v>
      </c>
      <c r="E38" s="538">
        <v>0</v>
      </c>
      <c r="F38" s="538">
        <v>0</v>
      </c>
      <c r="G38" s="538">
        <v>3</v>
      </c>
      <c r="H38" s="538">
        <v>0</v>
      </c>
      <c r="I38" s="538">
        <v>0</v>
      </c>
      <c r="J38" s="538">
        <v>0</v>
      </c>
      <c r="K38" s="538">
        <v>0</v>
      </c>
      <c r="L38" s="538">
        <v>27</v>
      </c>
      <c r="M38" s="538">
        <v>0</v>
      </c>
      <c r="N38" s="690">
        <v>0</v>
      </c>
      <c r="O38" s="671">
        <v>14</v>
      </c>
      <c r="P38" s="538">
        <v>1</v>
      </c>
      <c r="Q38" s="538">
        <v>1</v>
      </c>
      <c r="R38" s="538">
        <v>3</v>
      </c>
      <c r="S38" s="671">
        <v>1</v>
      </c>
    </row>
    <row r="39" spans="2:19" ht="15">
      <c r="B39" s="574">
        <v>33</v>
      </c>
      <c r="C39" s="576" t="s">
        <v>1248</v>
      </c>
      <c r="D39" s="671">
        <v>114</v>
      </c>
      <c r="E39" s="538">
        <v>0</v>
      </c>
      <c r="F39" s="538">
        <v>0</v>
      </c>
      <c r="G39" s="671">
        <v>15</v>
      </c>
      <c r="H39" s="671">
        <v>45</v>
      </c>
      <c r="I39" s="671">
        <v>-11</v>
      </c>
      <c r="J39" s="538">
        <v>0</v>
      </c>
      <c r="K39" s="671">
        <v>-11</v>
      </c>
      <c r="L39" s="538">
        <v>674</v>
      </c>
      <c r="M39" s="538">
        <v>0</v>
      </c>
      <c r="N39" s="690">
        <v>0</v>
      </c>
      <c r="O39" s="671">
        <v>84</v>
      </c>
      <c r="P39" s="538">
        <v>1</v>
      </c>
      <c r="Q39" s="538">
        <v>0</v>
      </c>
      <c r="R39" s="671">
        <v>30</v>
      </c>
      <c r="S39" s="671">
        <v>1</v>
      </c>
    </row>
    <row r="40" spans="2:19" ht="15">
      <c r="B40" s="574">
        <v>34</v>
      </c>
      <c r="C40" s="575" t="s">
        <v>1249</v>
      </c>
      <c r="D40" s="671">
        <v>1134</v>
      </c>
      <c r="E40" s="538">
        <v>0</v>
      </c>
      <c r="F40" s="538">
        <v>0</v>
      </c>
      <c r="G40" s="671">
        <v>64</v>
      </c>
      <c r="H40" s="671">
        <v>18</v>
      </c>
      <c r="I40" s="671">
        <v>-36</v>
      </c>
      <c r="J40" s="671">
        <v>-4</v>
      </c>
      <c r="K40" s="538">
        <v>-14</v>
      </c>
      <c r="L40" s="538">
        <v>633</v>
      </c>
      <c r="M40" s="538">
        <v>0</v>
      </c>
      <c r="N40" s="690">
        <v>0</v>
      </c>
      <c r="O40" s="671">
        <v>686</v>
      </c>
      <c r="P40" s="671">
        <v>160</v>
      </c>
      <c r="Q40" s="671">
        <v>274</v>
      </c>
      <c r="R40" s="671">
        <v>14</v>
      </c>
      <c r="S40" s="671">
        <v>5</v>
      </c>
    </row>
    <row r="41" spans="2:19" ht="15">
      <c r="B41" s="574">
        <v>35</v>
      </c>
      <c r="C41" s="563" t="s">
        <v>1250</v>
      </c>
      <c r="D41" s="671">
        <v>907</v>
      </c>
      <c r="E41" s="538">
        <v>0</v>
      </c>
      <c r="F41" s="538">
        <v>0</v>
      </c>
      <c r="G41" s="671">
        <v>62</v>
      </c>
      <c r="H41" s="671">
        <v>6</v>
      </c>
      <c r="I41" s="671">
        <v>-24</v>
      </c>
      <c r="J41" s="671">
        <v>-4</v>
      </c>
      <c r="K41" s="538">
        <v>-3</v>
      </c>
      <c r="L41" s="538">
        <v>168</v>
      </c>
      <c r="M41" s="538">
        <v>0</v>
      </c>
      <c r="N41" s="690">
        <v>0</v>
      </c>
      <c r="O41" s="671">
        <v>550</v>
      </c>
      <c r="P41" s="671">
        <v>111</v>
      </c>
      <c r="Q41" s="671">
        <v>246</v>
      </c>
      <c r="R41" s="671">
        <v>1</v>
      </c>
      <c r="S41" s="538">
        <v>0</v>
      </c>
    </row>
    <row r="42" spans="2:19" ht="15">
      <c r="B42" s="574">
        <v>36</v>
      </c>
      <c r="C42" s="563" t="s">
        <v>1251</v>
      </c>
      <c r="D42" s="671">
        <v>884</v>
      </c>
      <c r="E42" s="538">
        <v>0</v>
      </c>
      <c r="F42" s="538">
        <v>0</v>
      </c>
      <c r="G42" s="671">
        <v>39</v>
      </c>
      <c r="H42" s="671">
        <v>6</v>
      </c>
      <c r="I42" s="671">
        <v>-21</v>
      </c>
      <c r="J42" s="671">
        <v>0</v>
      </c>
      <c r="K42" s="538">
        <v>-3</v>
      </c>
      <c r="L42" s="538">
        <v>164</v>
      </c>
      <c r="M42" s="538">
        <v>0</v>
      </c>
      <c r="N42" s="690">
        <v>0</v>
      </c>
      <c r="O42" s="671">
        <v>527</v>
      </c>
      <c r="P42" s="671">
        <v>111</v>
      </c>
      <c r="Q42" s="671">
        <v>246</v>
      </c>
      <c r="R42" s="671">
        <v>0</v>
      </c>
      <c r="S42" s="538">
        <v>0</v>
      </c>
    </row>
    <row r="43" spans="2:19" ht="15">
      <c r="B43" s="574">
        <v>37</v>
      </c>
      <c r="C43" s="563" t="s">
        <v>1252</v>
      </c>
      <c r="D43" s="671">
        <v>152</v>
      </c>
      <c r="E43" s="538">
        <v>0</v>
      </c>
      <c r="F43" s="672">
        <v>0</v>
      </c>
      <c r="G43" s="538">
        <v>0</v>
      </c>
      <c r="H43" s="538">
        <v>0</v>
      </c>
      <c r="I43" s="538">
        <v>0</v>
      </c>
      <c r="J43" s="538">
        <v>0</v>
      </c>
      <c r="K43" s="538">
        <v>0</v>
      </c>
      <c r="L43" s="538">
        <v>292</v>
      </c>
      <c r="M43" s="538">
        <v>0</v>
      </c>
      <c r="N43" s="690">
        <v>0</v>
      </c>
      <c r="O43" s="538">
        <v>67</v>
      </c>
      <c r="P43" s="671">
        <v>50</v>
      </c>
      <c r="Q43" s="671">
        <v>22</v>
      </c>
      <c r="R43" s="671">
        <v>13</v>
      </c>
      <c r="S43" s="538">
        <v>0</v>
      </c>
    </row>
    <row r="44" spans="2:19" ht="15">
      <c r="B44" s="574">
        <v>38</v>
      </c>
      <c r="C44" s="563" t="s">
        <v>1253</v>
      </c>
      <c r="D44" s="671">
        <v>75</v>
      </c>
      <c r="E44" s="538">
        <v>0</v>
      </c>
      <c r="F44" s="538">
        <v>0</v>
      </c>
      <c r="G44" s="538">
        <v>2</v>
      </c>
      <c r="H44" s="538">
        <v>12</v>
      </c>
      <c r="I44" s="538">
        <v>-12</v>
      </c>
      <c r="J44" s="538">
        <v>0</v>
      </c>
      <c r="K44" s="538">
        <v>-11</v>
      </c>
      <c r="L44" s="538">
        <v>172</v>
      </c>
      <c r="M44" s="538">
        <v>0</v>
      </c>
      <c r="N44" s="690">
        <v>0</v>
      </c>
      <c r="O44" s="671">
        <v>69</v>
      </c>
      <c r="P44" s="671">
        <v>0</v>
      </c>
      <c r="Q44" s="671">
        <v>6</v>
      </c>
      <c r="R44" s="538">
        <v>0</v>
      </c>
      <c r="S44" s="538">
        <v>0</v>
      </c>
    </row>
    <row r="45" spans="2:19" ht="15">
      <c r="B45" s="574">
        <v>39</v>
      </c>
      <c r="C45" s="575" t="s">
        <v>1254</v>
      </c>
      <c r="D45" s="671">
        <v>8</v>
      </c>
      <c r="E45" s="538">
        <v>0</v>
      </c>
      <c r="F45" s="538">
        <v>0</v>
      </c>
      <c r="G45" s="671">
        <v>2</v>
      </c>
      <c r="H45" s="538">
        <v>0</v>
      </c>
      <c r="I45" s="538">
        <v>0</v>
      </c>
      <c r="J45" s="538">
        <v>0</v>
      </c>
      <c r="K45" s="538">
        <v>0</v>
      </c>
      <c r="L45" s="538">
        <v>32</v>
      </c>
      <c r="M45" s="538">
        <v>0</v>
      </c>
      <c r="N45" s="690">
        <v>0</v>
      </c>
      <c r="O45" s="671">
        <v>4</v>
      </c>
      <c r="P45" s="538">
        <v>0</v>
      </c>
      <c r="Q45" s="671">
        <v>1</v>
      </c>
      <c r="R45" s="538">
        <v>4</v>
      </c>
      <c r="S45" s="671">
        <v>6</v>
      </c>
    </row>
    <row r="46" spans="2:19" ht="15">
      <c r="B46" s="574">
        <v>40</v>
      </c>
      <c r="C46" s="575" t="s">
        <v>1255</v>
      </c>
      <c r="D46" s="671">
        <v>1899</v>
      </c>
      <c r="E46" s="538">
        <v>0</v>
      </c>
      <c r="F46" s="538">
        <v>0</v>
      </c>
      <c r="G46" s="671">
        <v>349</v>
      </c>
      <c r="H46" s="671">
        <v>58</v>
      </c>
      <c r="I46" s="671">
        <v>-60</v>
      </c>
      <c r="J46" s="671">
        <v>-20</v>
      </c>
      <c r="K46" s="671">
        <v>-22</v>
      </c>
      <c r="L46" s="538">
        <v>19301</v>
      </c>
      <c r="M46" s="538">
        <v>6247</v>
      </c>
      <c r="N46" s="690">
        <v>1.1599999999999999</v>
      </c>
      <c r="O46" s="671">
        <v>1113</v>
      </c>
      <c r="P46" s="671">
        <v>39</v>
      </c>
      <c r="Q46" s="671">
        <v>51</v>
      </c>
      <c r="R46" s="671">
        <v>695</v>
      </c>
      <c r="S46" s="671">
        <v>5</v>
      </c>
    </row>
    <row r="47" spans="2:19" ht="15">
      <c r="B47" s="574">
        <v>41</v>
      </c>
      <c r="C47" s="563" t="s">
        <v>1256</v>
      </c>
      <c r="D47" s="671">
        <v>781</v>
      </c>
      <c r="E47" s="538">
        <v>0</v>
      </c>
      <c r="F47" s="538">
        <v>0</v>
      </c>
      <c r="G47" s="671">
        <v>62</v>
      </c>
      <c r="H47" s="671">
        <v>24</v>
      </c>
      <c r="I47" s="671">
        <v>-20</v>
      </c>
      <c r="J47" s="538">
        <v>-3</v>
      </c>
      <c r="K47" s="671">
        <v>-12</v>
      </c>
      <c r="L47" s="538">
        <v>10500</v>
      </c>
      <c r="M47" s="538">
        <v>6247</v>
      </c>
      <c r="N47" s="690">
        <v>2.82</v>
      </c>
      <c r="O47" s="671">
        <v>510</v>
      </c>
      <c r="P47" s="671">
        <v>24</v>
      </c>
      <c r="Q47" s="671">
        <v>27</v>
      </c>
      <c r="R47" s="671">
        <v>220</v>
      </c>
      <c r="S47" s="671">
        <v>9</v>
      </c>
    </row>
    <row r="48" spans="2:19" ht="15">
      <c r="B48" s="574">
        <v>42</v>
      </c>
      <c r="C48" s="563" t="s">
        <v>1257</v>
      </c>
      <c r="D48" s="671">
        <v>273</v>
      </c>
      <c r="E48" s="538">
        <v>0</v>
      </c>
      <c r="F48" s="538">
        <v>0</v>
      </c>
      <c r="G48" s="671">
        <v>6</v>
      </c>
      <c r="H48" s="671">
        <v>0</v>
      </c>
      <c r="I48" s="673">
        <v>-1</v>
      </c>
      <c r="J48" s="538">
        <v>0</v>
      </c>
      <c r="K48" s="538">
        <v>0</v>
      </c>
      <c r="L48" s="538">
        <v>2399</v>
      </c>
      <c r="M48" s="538">
        <v>0</v>
      </c>
      <c r="N48" s="690">
        <v>0</v>
      </c>
      <c r="O48" s="671">
        <v>192</v>
      </c>
      <c r="P48" s="538">
        <v>1</v>
      </c>
      <c r="Q48" s="538">
        <v>0</v>
      </c>
      <c r="R48" s="671">
        <v>80</v>
      </c>
      <c r="S48" s="538">
        <v>0</v>
      </c>
    </row>
    <row r="49" spans="1:21" ht="15">
      <c r="B49" s="574">
        <v>43</v>
      </c>
      <c r="C49" s="563" t="s">
        <v>1258</v>
      </c>
      <c r="D49" s="671">
        <v>845</v>
      </c>
      <c r="E49" s="538">
        <v>0</v>
      </c>
      <c r="F49" s="538">
        <v>0</v>
      </c>
      <c r="G49" s="671">
        <v>281</v>
      </c>
      <c r="H49" s="671">
        <v>33</v>
      </c>
      <c r="I49" s="671">
        <v>-39</v>
      </c>
      <c r="J49" s="671">
        <v>-16</v>
      </c>
      <c r="K49" s="671">
        <v>-10</v>
      </c>
      <c r="L49" s="538">
        <v>6403</v>
      </c>
      <c r="M49" s="538">
        <v>0</v>
      </c>
      <c r="N49" s="690">
        <v>0</v>
      </c>
      <c r="O49" s="671">
        <v>412</v>
      </c>
      <c r="P49" s="671">
        <v>14</v>
      </c>
      <c r="Q49" s="671">
        <v>23</v>
      </c>
      <c r="R49" s="671">
        <v>395</v>
      </c>
      <c r="S49" s="671">
        <v>3</v>
      </c>
    </row>
    <row r="50" spans="1:21" ht="15">
      <c r="B50" s="574">
        <v>44</v>
      </c>
      <c r="C50" s="575" t="s">
        <v>1259</v>
      </c>
      <c r="D50" s="671">
        <v>4100</v>
      </c>
      <c r="E50" s="671">
        <v>5</v>
      </c>
      <c r="F50" s="538">
        <v>0</v>
      </c>
      <c r="G50" s="671">
        <v>654</v>
      </c>
      <c r="H50" s="671">
        <v>265</v>
      </c>
      <c r="I50" s="671">
        <v>-102</v>
      </c>
      <c r="J50" s="671">
        <v>-12</v>
      </c>
      <c r="K50" s="671">
        <v>-65</v>
      </c>
      <c r="L50" s="538">
        <v>19869</v>
      </c>
      <c r="M50" s="538">
        <v>13391</v>
      </c>
      <c r="N50" s="690">
        <v>1.78</v>
      </c>
      <c r="O50" s="671">
        <v>1751</v>
      </c>
      <c r="P50" s="671">
        <v>365</v>
      </c>
      <c r="Q50" s="671">
        <v>83</v>
      </c>
      <c r="R50" s="671">
        <v>1902</v>
      </c>
      <c r="S50" s="671">
        <v>2</v>
      </c>
    </row>
    <row r="51" spans="1:21" ht="15">
      <c r="B51" s="574">
        <v>45</v>
      </c>
      <c r="C51" s="575" t="s">
        <v>1260</v>
      </c>
      <c r="D51" s="671">
        <v>518</v>
      </c>
      <c r="E51" s="538">
        <v>0</v>
      </c>
      <c r="F51" s="538">
        <v>0</v>
      </c>
      <c r="G51" s="671">
        <v>54</v>
      </c>
      <c r="H51" s="671">
        <v>12</v>
      </c>
      <c r="I51" s="538">
        <v>-11</v>
      </c>
      <c r="J51" s="538">
        <v>-1</v>
      </c>
      <c r="K51" s="538">
        <v>-6</v>
      </c>
      <c r="L51" s="538">
        <v>48438</v>
      </c>
      <c r="M51" s="538">
        <v>0</v>
      </c>
      <c r="N51" s="690">
        <v>0</v>
      </c>
      <c r="O51" s="671">
        <v>323</v>
      </c>
      <c r="P51" s="671">
        <v>76</v>
      </c>
      <c r="Q51" s="671">
        <v>24</v>
      </c>
      <c r="R51" s="671">
        <v>95</v>
      </c>
      <c r="S51" s="671">
        <v>3</v>
      </c>
    </row>
    <row r="52" spans="1:21" ht="15">
      <c r="B52" s="574">
        <v>46</v>
      </c>
      <c r="C52" s="563" t="s">
        <v>1261</v>
      </c>
      <c r="D52" s="671">
        <v>357</v>
      </c>
      <c r="E52" s="538">
        <v>0</v>
      </c>
      <c r="F52" s="538">
        <v>0</v>
      </c>
      <c r="G52" s="671">
        <v>38</v>
      </c>
      <c r="H52" s="671">
        <v>8</v>
      </c>
      <c r="I52" s="538">
        <v>-7</v>
      </c>
      <c r="J52" s="538">
        <v>-1</v>
      </c>
      <c r="K52" s="538">
        <v>-2</v>
      </c>
      <c r="L52" s="538">
        <v>39425</v>
      </c>
      <c r="M52" s="538">
        <v>0</v>
      </c>
      <c r="N52" s="690">
        <v>0</v>
      </c>
      <c r="O52" s="671">
        <v>270</v>
      </c>
      <c r="P52" s="671">
        <v>9</v>
      </c>
      <c r="Q52" s="671">
        <v>3</v>
      </c>
      <c r="R52" s="671">
        <v>75</v>
      </c>
      <c r="S52" s="671">
        <v>1</v>
      </c>
    </row>
    <row r="53" spans="1:21" ht="15">
      <c r="B53" s="574">
        <v>47</v>
      </c>
      <c r="C53" s="563" t="s">
        <v>1262</v>
      </c>
      <c r="D53" s="671">
        <v>86</v>
      </c>
      <c r="E53" s="538">
        <v>0</v>
      </c>
      <c r="F53" s="538">
        <v>0</v>
      </c>
      <c r="G53" s="671">
        <v>9</v>
      </c>
      <c r="H53" s="538">
        <v>0</v>
      </c>
      <c r="I53" s="538">
        <v>0</v>
      </c>
      <c r="J53" s="538">
        <v>0</v>
      </c>
      <c r="K53" s="538">
        <v>0</v>
      </c>
      <c r="L53" s="538">
        <v>8711</v>
      </c>
      <c r="M53" s="538">
        <v>0</v>
      </c>
      <c r="N53" s="690">
        <v>0</v>
      </c>
      <c r="O53" s="671">
        <v>12</v>
      </c>
      <c r="P53" s="671">
        <v>50</v>
      </c>
      <c r="Q53" s="538">
        <v>20</v>
      </c>
      <c r="R53" s="538">
        <v>4</v>
      </c>
      <c r="S53" s="671">
        <v>9</v>
      </c>
    </row>
    <row r="54" spans="1:21" ht="15">
      <c r="B54" s="574">
        <v>48</v>
      </c>
      <c r="C54" s="563" t="s">
        <v>1263</v>
      </c>
      <c r="D54" s="671">
        <v>0</v>
      </c>
      <c r="E54" s="538">
        <v>0</v>
      </c>
      <c r="F54" s="538">
        <v>0</v>
      </c>
      <c r="G54" s="538">
        <v>0</v>
      </c>
      <c r="H54" s="538">
        <v>0</v>
      </c>
      <c r="I54" s="538">
        <v>0</v>
      </c>
      <c r="J54" s="538">
        <v>0</v>
      </c>
      <c r="K54" s="538">
        <v>0</v>
      </c>
      <c r="L54" s="538">
        <v>23</v>
      </c>
      <c r="M54" s="538">
        <v>0</v>
      </c>
      <c r="N54" s="690">
        <v>0</v>
      </c>
      <c r="O54" s="538">
        <v>0</v>
      </c>
      <c r="P54" s="538">
        <v>0</v>
      </c>
      <c r="Q54" s="538">
        <v>0</v>
      </c>
      <c r="R54" s="671">
        <v>0</v>
      </c>
      <c r="S54" s="671">
        <v>0</v>
      </c>
    </row>
    <row r="55" spans="1:21" ht="15">
      <c r="B55" s="574">
        <v>49</v>
      </c>
      <c r="C55" s="563" t="s">
        <v>1264</v>
      </c>
      <c r="D55" s="671">
        <v>63</v>
      </c>
      <c r="E55" s="538">
        <v>0</v>
      </c>
      <c r="F55" s="538">
        <v>0</v>
      </c>
      <c r="G55" s="671">
        <v>6</v>
      </c>
      <c r="H55" s="538">
        <v>0</v>
      </c>
      <c r="I55" s="538">
        <v>-1</v>
      </c>
      <c r="J55" s="538">
        <v>0</v>
      </c>
      <c r="K55" s="538">
        <v>0</v>
      </c>
      <c r="L55" s="538">
        <v>101</v>
      </c>
      <c r="M55" s="538">
        <v>0</v>
      </c>
      <c r="N55" s="690">
        <v>0</v>
      </c>
      <c r="O55" s="671">
        <v>32</v>
      </c>
      <c r="P55" s="671">
        <v>17</v>
      </c>
      <c r="Q55" s="538">
        <v>1</v>
      </c>
      <c r="R55" s="671">
        <v>13</v>
      </c>
      <c r="S55" s="671">
        <v>3</v>
      </c>
    </row>
    <row r="56" spans="1:21" ht="15">
      <c r="B56" s="574">
        <v>50</v>
      </c>
      <c r="C56" s="563" t="s">
        <v>1265</v>
      </c>
      <c r="D56" s="538">
        <v>11</v>
      </c>
      <c r="E56" s="538">
        <v>0</v>
      </c>
      <c r="F56" s="538">
        <v>0</v>
      </c>
      <c r="G56" s="538">
        <v>2</v>
      </c>
      <c r="H56" s="538">
        <v>4</v>
      </c>
      <c r="I56" s="538">
        <v>-4</v>
      </c>
      <c r="J56" s="538">
        <v>0</v>
      </c>
      <c r="K56" s="538">
        <v>-4</v>
      </c>
      <c r="L56" s="538">
        <v>178</v>
      </c>
      <c r="M56" s="538">
        <v>0</v>
      </c>
      <c r="N56" s="690">
        <v>0</v>
      </c>
      <c r="O56" s="538">
        <v>8</v>
      </c>
      <c r="P56" s="538">
        <v>0</v>
      </c>
      <c r="Q56" s="538">
        <v>0</v>
      </c>
      <c r="R56" s="538">
        <v>3</v>
      </c>
      <c r="S56" s="538">
        <v>0</v>
      </c>
    </row>
    <row r="57" spans="1:21" s="70" customFormat="1" ht="15">
      <c r="B57" s="574">
        <v>51</v>
      </c>
      <c r="C57" s="577" t="s">
        <v>1266</v>
      </c>
      <c r="D57" s="671">
        <v>265</v>
      </c>
      <c r="E57" s="538">
        <v>0</v>
      </c>
      <c r="F57" s="538">
        <v>0</v>
      </c>
      <c r="G57" s="671">
        <v>33</v>
      </c>
      <c r="H57" s="671">
        <v>91</v>
      </c>
      <c r="I57" s="671">
        <v>-30</v>
      </c>
      <c r="J57" s="671">
        <v>-1</v>
      </c>
      <c r="K57" s="671">
        <v>-24</v>
      </c>
      <c r="L57" s="538">
        <v>1166</v>
      </c>
      <c r="M57" s="538">
        <v>0</v>
      </c>
      <c r="N57" s="690">
        <v>0</v>
      </c>
      <c r="O57" s="671">
        <v>155</v>
      </c>
      <c r="P57" s="671">
        <v>42</v>
      </c>
      <c r="Q57" s="671">
        <v>32</v>
      </c>
      <c r="R57" s="671">
        <v>36</v>
      </c>
      <c r="S57" s="671">
        <v>7</v>
      </c>
      <c r="U57" s="69"/>
    </row>
    <row r="58" spans="1:21" ht="15">
      <c r="A58" s="71"/>
      <c r="B58" s="574">
        <v>52</v>
      </c>
      <c r="C58" s="575" t="s">
        <v>1267</v>
      </c>
      <c r="D58" s="671">
        <v>3899</v>
      </c>
      <c r="E58" s="538">
        <v>0</v>
      </c>
      <c r="F58" s="538">
        <v>0</v>
      </c>
      <c r="G58" s="671">
        <v>795</v>
      </c>
      <c r="H58" s="671">
        <v>149</v>
      </c>
      <c r="I58" s="671">
        <v>-75</v>
      </c>
      <c r="J58" s="671">
        <v>-16</v>
      </c>
      <c r="K58" s="671">
        <v>-18</v>
      </c>
      <c r="L58" s="538">
        <v>492</v>
      </c>
      <c r="M58" s="538">
        <v>0</v>
      </c>
      <c r="N58" s="690">
        <v>0</v>
      </c>
      <c r="O58" s="671">
        <v>2406</v>
      </c>
      <c r="P58" s="671">
        <v>433</v>
      </c>
      <c r="Q58" s="671">
        <v>563</v>
      </c>
      <c r="R58" s="671">
        <v>498</v>
      </c>
      <c r="S58" s="671">
        <v>7</v>
      </c>
    </row>
    <row r="59" spans="1:21" s="70" customFormat="1" ht="15">
      <c r="A59" s="71"/>
      <c r="B59" s="578">
        <v>53</v>
      </c>
      <c r="C59" s="579" t="s">
        <v>1268</v>
      </c>
      <c r="D59" s="580"/>
      <c r="E59" s="580"/>
      <c r="F59" s="580"/>
      <c r="G59" s="580"/>
      <c r="H59" s="580"/>
      <c r="I59" s="580"/>
      <c r="J59" s="580"/>
      <c r="K59" s="580"/>
      <c r="L59" s="581"/>
      <c r="M59" s="581"/>
      <c r="N59" s="691"/>
      <c r="O59" s="582"/>
      <c r="P59" s="582"/>
      <c r="Q59" s="582"/>
      <c r="R59" s="582"/>
      <c r="S59" s="582"/>
      <c r="U59" s="69"/>
    </row>
    <row r="60" spans="1:21" s="70" customFormat="1" ht="15">
      <c r="B60" s="574">
        <v>54</v>
      </c>
      <c r="C60" s="577" t="s">
        <v>1269</v>
      </c>
      <c r="D60" s="538">
        <v>36</v>
      </c>
      <c r="E60" s="538">
        <v>0</v>
      </c>
      <c r="F60" s="538">
        <v>0</v>
      </c>
      <c r="G60" s="538">
        <v>8</v>
      </c>
      <c r="H60" s="538">
        <v>0</v>
      </c>
      <c r="I60" s="538">
        <v>0</v>
      </c>
      <c r="J60" s="538">
        <v>0</v>
      </c>
      <c r="K60" s="538">
        <v>0</v>
      </c>
      <c r="L60" s="160">
        <v>0</v>
      </c>
      <c r="M60" s="160">
        <v>0</v>
      </c>
      <c r="N60" s="692">
        <v>0</v>
      </c>
      <c r="O60" s="538">
        <v>0</v>
      </c>
      <c r="P60" s="538">
        <v>0</v>
      </c>
      <c r="Q60" s="538">
        <v>0</v>
      </c>
      <c r="R60" s="538">
        <v>36</v>
      </c>
      <c r="S60" s="538">
        <v>0</v>
      </c>
      <c r="U60" s="69"/>
    </row>
    <row r="61" spans="1:21" s="70" customFormat="1" ht="15">
      <c r="B61" s="574">
        <v>55</v>
      </c>
      <c r="C61" s="583" t="s">
        <v>1270</v>
      </c>
      <c r="D61" s="671">
        <v>4725</v>
      </c>
      <c r="E61" s="538">
        <v>0</v>
      </c>
      <c r="F61" s="671">
        <v>1</v>
      </c>
      <c r="G61" s="671">
        <v>1383</v>
      </c>
      <c r="H61" s="671">
        <v>106</v>
      </c>
      <c r="I61" s="671">
        <v>-87</v>
      </c>
      <c r="J61" s="671">
        <v>-14</v>
      </c>
      <c r="K61" s="671">
        <v>-44</v>
      </c>
      <c r="L61" s="160">
        <v>0</v>
      </c>
      <c r="M61" s="160">
        <v>0</v>
      </c>
      <c r="N61" s="692">
        <v>0</v>
      </c>
      <c r="O61" s="671">
        <v>2448</v>
      </c>
      <c r="P61" s="671">
        <v>442</v>
      </c>
      <c r="Q61" s="671">
        <v>315</v>
      </c>
      <c r="R61" s="671">
        <v>1519</v>
      </c>
      <c r="S61" s="671">
        <v>4</v>
      </c>
      <c r="U61" s="69"/>
    </row>
    <row r="62" spans="1:21" ht="15">
      <c r="B62" s="578">
        <v>56</v>
      </c>
      <c r="C62" s="584" t="s">
        <v>324</v>
      </c>
      <c r="D62" s="580">
        <v>20917</v>
      </c>
      <c r="E62" s="580">
        <v>5</v>
      </c>
      <c r="F62" s="674">
        <v>1</v>
      </c>
      <c r="G62" s="580">
        <v>3766</v>
      </c>
      <c r="H62" s="580">
        <v>1569</v>
      </c>
      <c r="I62" s="580">
        <v>-859</v>
      </c>
      <c r="J62" s="580">
        <v>-85</v>
      </c>
      <c r="K62" s="580">
        <v>-608</v>
      </c>
      <c r="L62" s="462">
        <v>177754</v>
      </c>
      <c r="M62" s="462">
        <v>19638</v>
      </c>
      <c r="N62" s="693">
        <v>0.6</v>
      </c>
      <c r="O62" s="580">
        <v>10991</v>
      </c>
      <c r="P62" s="580">
        <v>1877</v>
      </c>
      <c r="Q62" s="580">
        <v>2347</v>
      </c>
      <c r="R62" s="580">
        <v>5702</v>
      </c>
      <c r="S62" s="580">
        <v>6</v>
      </c>
    </row>
    <row r="63" spans="1:21">
      <c r="C63" s="621" t="s">
        <v>1271</v>
      </c>
      <c r="D63" s="72"/>
      <c r="E63" s="72"/>
      <c r="F63" s="72"/>
      <c r="G63" s="72"/>
      <c r="H63" s="72"/>
      <c r="I63" s="72"/>
      <c r="J63" s="72"/>
      <c r="K63" s="72"/>
    </row>
    <row r="64" spans="1:21">
      <c r="C64" s="73"/>
      <c r="D64" s="73"/>
      <c r="E64" s="73"/>
      <c r="F64" s="73"/>
      <c r="G64" s="73"/>
      <c r="H64" s="73"/>
      <c r="I64" s="73"/>
      <c r="J64" s="73"/>
      <c r="K64" s="73"/>
    </row>
    <row r="66" spans="2:7" ht="40.5" customHeight="1">
      <c r="B66" s="932" t="s">
        <v>1467</v>
      </c>
      <c r="C66" s="932"/>
      <c r="E66" s="675"/>
      <c r="F66" s="676"/>
      <c r="G66" s="676"/>
    </row>
    <row r="67" spans="2:7" ht="54.75" customHeight="1">
      <c r="B67" s="934" t="s">
        <v>1468</v>
      </c>
      <c r="C67" s="934"/>
    </row>
    <row r="68" spans="2:7" ht="25.5" customHeight="1">
      <c r="B68" s="935" t="s">
        <v>1272</v>
      </c>
      <c r="C68" s="935"/>
    </row>
    <row r="69" spans="2:7" ht="137.25" customHeight="1">
      <c r="B69" s="932" t="s">
        <v>1469</v>
      </c>
      <c r="C69" s="932"/>
    </row>
    <row r="70" spans="2:7" ht="54.75" customHeight="1">
      <c r="B70" s="932" t="s">
        <v>1470</v>
      </c>
      <c r="C70" s="932"/>
    </row>
    <row r="71" spans="2:7" ht="25.5" customHeight="1">
      <c r="B71" s="930" t="s">
        <v>1471</v>
      </c>
      <c r="C71" s="930"/>
    </row>
    <row r="72" spans="2:7" ht="15" customHeight="1">
      <c r="B72" s="931" t="s">
        <v>1472</v>
      </c>
      <c r="C72" s="931"/>
    </row>
    <row r="73" spans="2:7" ht="29.25" customHeight="1">
      <c r="B73" s="932" t="s">
        <v>1274</v>
      </c>
      <c r="C73" s="932"/>
    </row>
    <row r="74" spans="2:7" ht="128.25" customHeight="1">
      <c r="B74" s="933" t="s">
        <v>1473</v>
      </c>
      <c r="C74" s="933"/>
    </row>
    <row r="75" spans="2:7" ht="46.5" customHeight="1">
      <c r="B75" s="932" t="s">
        <v>1275</v>
      </c>
      <c r="C75" s="932"/>
    </row>
  </sheetData>
  <mergeCells count="21">
    <mergeCell ref="C5:C6"/>
    <mergeCell ref="B5:B6"/>
    <mergeCell ref="Q5:Q6"/>
    <mergeCell ref="R5:R6"/>
    <mergeCell ref="S5:S6"/>
    <mergeCell ref="D5:H5"/>
    <mergeCell ref="I5:K5"/>
    <mergeCell ref="L5:M5"/>
    <mergeCell ref="N5:N6"/>
    <mergeCell ref="O5:O6"/>
    <mergeCell ref="P5:P6"/>
    <mergeCell ref="B66:C66"/>
    <mergeCell ref="B67:C67"/>
    <mergeCell ref="B68:C68"/>
    <mergeCell ref="B69:C69"/>
    <mergeCell ref="B70:C70"/>
    <mergeCell ref="B71:C71"/>
    <mergeCell ref="B72:C72"/>
    <mergeCell ref="B73:C73"/>
    <mergeCell ref="B74:C74"/>
    <mergeCell ref="B75:C75"/>
  </mergeCells>
  <hyperlinks>
    <hyperlink ref="F2" location="'Index '!A1" display="Return to index" xr:uid="{08ED28C4-14F3-492B-AD29-9A82138B24BA}"/>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14DA-B86A-484E-9055-6E8078D3C4F2}">
  <dimension ref="B1:X44"/>
  <sheetViews>
    <sheetView zoomScale="90" zoomScaleNormal="90" workbookViewId="0">
      <selection activeCell="I2" sqref="I2"/>
    </sheetView>
  </sheetViews>
  <sheetFormatPr defaultColWidth="8.85546875" defaultRowHeight="15"/>
  <cols>
    <col min="1" max="1" width="8.85546875" style="23"/>
    <col min="2" max="2" width="30.85546875" style="23" customWidth="1"/>
    <col min="3" max="3" width="88.42578125" style="23" customWidth="1"/>
    <col min="4" max="4" width="13.42578125" style="23" customWidth="1"/>
    <col min="5" max="5" width="12.5703125" style="23" customWidth="1"/>
    <col min="6" max="6" width="14.42578125" style="23" customWidth="1"/>
    <col min="7" max="7" width="15.5703125" style="23" customWidth="1"/>
    <col min="8" max="8" width="14.85546875" style="23" customWidth="1"/>
    <col min="9" max="9" width="14.42578125" style="23" customWidth="1"/>
    <col min="10" max="17" width="8.85546875" style="23"/>
    <col min="18" max="18" width="10.42578125" style="23" customWidth="1"/>
    <col min="19" max="19" width="36.5703125" style="23" customWidth="1"/>
    <col min="20" max="16384" width="8.85546875" style="23"/>
  </cols>
  <sheetData>
    <row r="1" spans="2:24" s="69" customFormat="1" ht="12.75">
      <c r="D1" s="73"/>
      <c r="E1" s="73"/>
    </row>
    <row r="2" spans="2:24" s="69" customFormat="1" ht="21">
      <c r="B2" s="94" t="s">
        <v>1276</v>
      </c>
      <c r="D2" s="74"/>
      <c r="E2" s="73"/>
      <c r="F2" s="73"/>
      <c r="G2" s="73"/>
      <c r="I2" s="253" t="s">
        <v>224</v>
      </c>
      <c r="J2" s="73"/>
      <c r="K2" s="73"/>
      <c r="L2" s="73"/>
      <c r="M2" s="73"/>
      <c r="N2" s="73"/>
      <c r="O2" s="73"/>
      <c r="P2" s="73"/>
      <c r="Q2" s="73"/>
      <c r="R2" s="73"/>
      <c r="S2" s="73"/>
      <c r="T2" s="73"/>
      <c r="U2" s="73"/>
      <c r="V2" s="73"/>
      <c r="W2" s="73"/>
      <c r="X2" s="73"/>
    </row>
    <row r="3" spans="2:24" s="69" customFormat="1" ht="21">
      <c r="B3" s="94"/>
      <c r="D3" s="74"/>
      <c r="E3" s="73"/>
      <c r="F3" s="73"/>
      <c r="G3" s="73"/>
      <c r="H3" s="73"/>
      <c r="I3" s="73"/>
      <c r="J3" s="73"/>
      <c r="K3" s="73"/>
      <c r="L3" s="73"/>
      <c r="M3" s="73"/>
      <c r="N3" s="73"/>
      <c r="O3" s="73"/>
      <c r="P3" s="73"/>
      <c r="Q3" s="73"/>
      <c r="R3" s="73"/>
      <c r="S3" s="73"/>
      <c r="T3" s="73"/>
      <c r="U3" s="73"/>
      <c r="V3" s="73"/>
      <c r="W3" s="73"/>
      <c r="X3" s="73"/>
    </row>
    <row r="4" spans="2:24" s="69" customFormat="1">
      <c r="C4" s="67"/>
      <c r="D4" s="74"/>
      <c r="E4" s="73"/>
      <c r="F4" s="73"/>
      <c r="G4" s="73"/>
      <c r="H4" s="73"/>
      <c r="I4" s="73"/>
      <c r="J4" s="73"/>
      <c r="K4" s="73"/>
      <c r="L4" s="73"/>
      <c r="M4" s="73"/>
      <c r="N4" s="73"/>
      <c r="O4" s="73"/>
      <c r="P4" s="73"/>
      <c r="Q4" s="73"/>
      <c r="R4" s="73"/>
      <c r="S4" s="73"/>
      <c r="T4" s="73"/>
      <c r="U4" s="73"/>
      <c r="V4" s="73"/>
      <c r="W4" s="73"/>
      <c r="X4" s="73"/>
    </row>
    <row r="5" spans="2:24" s="69" customFormat="1">
      <c r="B5" s="754" t="str">
        <f>Dates!B2</f>
        <v>At 30 June 2024 (DKK mio.)</v>
      </c>
      <c r="C5" s="752" t="s">
        <v>1277</v>
      </c>
      <c r="D5" s="937" t="s">
        <v>1278</v>
      </c>
      <c r="E5" s="938"/>
      <c r="F5" s="938"/>
      <c r="G5" s="938"/>
      <c r="H5" s="938"/>
      <c r="I5" s="938"/>
      <c r="J5" s="938"/>
      <c r="K5" s="938"/>
      <c r="L5" s="938"/>
      <c r="M5" s="938"/>
      <c r="N5" s="938"/>
      <c r="O5" s="938"/>
      <c r="P5" s="938"/>
      <c r="Q5" s="938"/>
      <c r="R5" s="938"/>
      <c r="S5" s="939"/>
      <c r="T5" s="75"/>
    </row>
    <row r="6" spans="2:24" s="69" customFormat="1">
      <c r="B6" s="920"/>
      <c r="C6" s="756"/>
      <c r="D6" s="217"/>
      <c r="E6" s="940" t="s">
        <v>1279</v>
      </c>
      <c r="F6" s="941"/>
      <c r="G6" s="941"/>
      <c r="H6" s="941"/>
      <c r="I6" s="941"/>
      <c r="J6" s="941"/>
      <c r="K6" s="940" t="s">
        <v>1280</v>
      </c>
      <c r="L6" s="941"/>
      <c r="M6" s="941"/>
      <c r="N6" s="941"/>
      <c r="O6" s="941"/>
      <c r="P6" s="941"/>
      <c r="Q6" s="941"/>
      <c r="R6" s="942" t="s">
        <v>1281</v>
      </c>
      <c r="S6" s="943"/>
      <c r="T6" s="75"/>
    </row>
    <row r="7" spans="2:24" s="69" customFormat="1" ht="48.75" customHeight="1">
      <c r="B7" s="755"/>
      <c r="C7" s="753"/>
      <c r="D7" s="218"/>
      <c r="E7" s="585" t="s">
        <v>1282</v>
      </c>
      <c r="F7" s="585" t="s">
        <v>1283</v>
      </c>
      <c r="G7" s="585" t="s">
        <v>1284</v>
      </c>
      <c r="H7" s="585" t="s">
        <v>1285</v>
      </c>
      <c r="I7" s="585" t="s">
        <v>1286</v>
      </c>
      <c r="J7" s="585" t="s">
        <v>1287</v>
      </c>
      <c r="K7" s="218" t="s">
        <v>484</v>
      </c>
      <c r="L7" s="218" t="s">
        <v>488</v>
      </c>
      <c r="M7" s="218" t="s">
        <v>486</v>
      </c>
      <c r="N7" s="218" t="s">
        <v>492</v>
      </c>
      <c r="O7" s="218" t="s">
        <v>461</v>
      </c>
      <c r="P7" s="218" t="s">
        <v>466</v>
      </c>
      <c r="Q7" s="585" t="s">
        <v>490</v>
      </c>
      <c r="R7" s="219"/>
      <c r="S7" s="586" t="s">
        <v>1288</v>
      </c>
      <c r="T7" s="75"/>
    </row>
    <row r="8" spans="2:24" s="69" customFormat="1">
      <c r="B8" s="587">
        <v>1</v>
      </c>
      <c r="C8" s="212" t="s">
        <v>1289</v>
      </c>
      <c r="D8" s="220">
        <v>17463</v>
      </c>
      <c r="E8" s="588">
        <v>1479</v>
      </c>
      <c r="F8" s="588">
        <v>10378</v>
      </c>
      <c r="G8" s="588">
        <v>3706</v>
      </c>
      <c r="H8" s="588">
        <v>763</v>
      </c>
      <c r="I8" s="588">
        <v>476</v>
      </c>
      <c r="J8" s="588">
        <v>661</v>
      </c>
      <c r="K8" s="220">
        <v>1005</v>
      </c>
      <c r="L8" s="220">
        <v>421</v>
      </c>
      <c r="M8" s="220">
        <v>1867</v>
      </c>
      <c r="N8" s="220">
        <v>1888</v>
      </c>
      <c r="O8" s="220">
        <v>784</v>
      </c>
      <c r="P8" s="220">
        <v>389</v>
      </c>
      <c r="Q8" s="220">
        <v>238</v>
      </c>
      <c r="R8" s="588">
        <v>10872</v>
      </c>
      <c r="S8" s="220">
        <v>62</v>
      </c>
      <c r="T8" s="75"/>
    </row>
    <row r="9" spans="2:24" s="69" customFormat="1">
      <c r="B9" s="589">
        <v>2</v>
      </c>
      <c r="C9" s="417" t="s">
        <v>1290</v>
      </c>
      <c r="D9" s="165">
        <v>4020</v>
      </c>
      <c r="E9" s="590">
        <v>83</v>
      </c>
      <c r="F9" s="590">
        <v>2359</v>
      </c>
      <c r="G9" s="590">
        <v>756</v>
      </c>
      <c r="H9" s="590">
        <v>291</v>
      </c>
      <c r="I9" s="590">
        <v>135</v>
      </c>
      <c r="J9" s="590">
        <v>397</v>
      </c>
      <c r="K9" s="165">
        <v>123</v>
      </c>
      <c r="L9" s="165">
        <v>79</v>
      </c>
      <c r="M9" s="165">
        <v>218</v>
      </c>
      <c r="N9" s="165">
        <v>205</v>
      </c>
      <c r="O9" s="165">
        <v>105</v>
      </c>
      <c r="P9" s="165">
        <v>57</v>
      </c>
      <c r="Q9" s="165">
        <v>38</v>
      </c>
      <c r="R9" s="165">
        <v>3194</v>
      </c>
      <c r="S9" s="165">
        <v>79</v>
      </c>
      <c r="T9" s="75"/>
    </row>
    <row r="10" spans="2:24" s="69" customFormat="1">
      <c r="B10" s="589">
        <v>3</v>
      </c>
      <c r="C10" s="417" t="s">
        <v>1291</v>
      </c>
      <c r="D10" s="165">
        <v>13443</v>
      </c>
      <c r="E10" s="590">
        <v>1397</v>
      </c>
      <c r="F10" s="590">
        <v>8019</v>
      </c>
      <c r="G10" s="590">
        <v>2950</v>
      </c>
      <c r="H10" s="590">
        <v>472</v>
      </c>
      <c r="I10" s="590">
        <v>341</v>
      </c>
      <c r="J10" s="590">
        <v>263</v>
      </c>
      <c r="K10" s="165">
        <v>881</v>
      </c>
      <c r="L10" s="165">
        <v>342</v>
      </c>
      <c r="M10" s="165">
        <v>1649</v>
      </c>
      <c r="N10" s="165">
        <v>1683</v>
      </c>
      <c r="O10" s="165">
        <v>679</v>
      </c>
      <c r="P10" s="165">
        <v>332</v>
      </c>
      <c r="Q10" s="165">
        <v>200</v>
      </c>
      <c r="R10" s="165">
        <v>7677</v>
      </c>
      <c r="S10" s="165">
        <v>57</v>
      </c>
      <c r="T10" s="75"/>
    </row>
    <row r="11" spans="2:24" s="69" customFormat="1">
      <c r="B11" s="589">
        <v>4</v>
      </c>
      <c r="C11" s="417" t="s">
        <v>1292</v>
      </c>
      <c r="D11" s="165">
        <v>0</v>
      </c>
      <c r="E11" s="590">
        <v>0</v>
      </c>
      <c r="F11" s="590">
        <v>0</v>
      </c>
      <c r="G11" s="590">
        <v>0</v>
      </c>
      <c r="H11" s="590">
        <v>0</v>
      </c>
      <c r="I11" s="590">
        <v>0</v>
      </c>
      <c r="J11" s="590">
        <v>0</v>
      </c>
      <c r="K11" s="165">
        <v>0</v>
      </c>
      <c r="L11" s="165">
        <v>0</v>
      </c>
      <c r="M11" s="165">
        <v>0</v>
      </c>
      <c r="N11" s="165">
        <v>0</v>
      </c>
      <c r="O11" s="165">
        <v>0</v>
      </c>
      <c r="P11" s="165">
        <v>0</v>
      </c>
      <c r="Q11" s="165">
        <v>0</v>
      </c>
      <c r="R11" s="165">
        <v>0</v>
      </c>
      <c r="S11" s="165">
        <v>0</v>
      </c>
      <c r="T11" s="75"/>
    </row>
    <row r="12" spans="2:24" s="69" customFormat="1">
      <c r="B12" s="589">
        <v>5</v>
      </c>
      <c r="C12" s="162" t="s">
        <v>1293</v>
      </c>
      <c r="D12" s="165">
        <v>10872</v>
      </c>
      <c r="E12" s="590">
        <v>357</v>
      </c>
      <c r="F12" s="590">
        <v>6320</v>
      </c>
      <c r="G12" s="590">
        <v>2590</v>
      </c>
      <c r="H12" s="590">
        <v>660</v>
      </c>
      <c r="I12" s="590">
        <v>284</v>
      </c>
      <c r="J12" s="590">
        <v>661</v>
      </c>
      <c r="K12" s="160"/>
      <c r="L12" s="160"/>
      <c r="M12" s="160"/>
      <c r="N12" s="237"/>
      <c r="O12" s="160"/>
      <c r="P12" s="160"/>
      <c r="Q12" s="160"/>
      <c r="R12" s="165">
        <v>10872</v>
      </c>
      <c r="S12" s="165">
        <v>100</v>
      </c>
      <c r="T12" s="75"/>
    </row>
    <row r="13" spans="2:24" s="69" customFormat="1">
      <c r="B13" s="587">
        <v>6</v>
      </c>
      <c r="C13" s="212" t="s">
        <v>1294</v>
      </c>
      <c r="D13" s="220"/>
      <c r="E13" s="588"/>
      <c r="F13" s="588"/>
      <c r="G13" s="588"/>
      <c r="H13" s="588"/>
      <c r="I13" s="588"/>
      <c r="J13" s="588"/>
      <c r="K13" s="220"/>
      <c r="L13" s="220"/>
      <c r="M13" s="220"/>
      <c r="N13" s="220"/>
      <c r="O13" s="220"/>
      <c r="P13" s="220"/>
      <c r="Q13" s="220"/>
      <c r="R13" s="220"/>
      <c r="S13" s="220"/>
    </row>
    <row r="14" spans="2:24">
      <c r="B14" s="589">
        <v>7</v>
      </c>
      <c r="C14" s="417" t="s">
        <v>1290</v>
      </c>
      <c r="D14" s="165">
        <v>0</v>
      </c>
      <c r="E14" s="590">
        <v>0</v>
      </c>
      <c r="F14" s="590">
        <v>0</v>
      </c>
      <c r="G14" s="590">
        <v>0</v>
      </c>
      <c r="H14" s="590">
        <v>0</v>
      </c>
      <c r="I14" s="590">
        <v>0</v>
      </c>
      <c r="J14" s="590">
        <v>0</v>
      </c>
      <c r="K14" s="165">
        <v>0</v>
      </c>
      <c r="L14" s="165">
        <v>0</v>
      </c>
      <c r="M14" s="165">
        <v>0</v>
      </c>
      <c r="N14" s="165">
        <v>0</v>
      </c>
      <c r="O14" s="165">
        <v>0</v>
      </c>
      <c r="P14" s="165">
        <v>0</v>
      </c>
      <c r="Q14" s="165">
        <v>0</v>
      </c>
      <c r="R14" s="165">
        <v>0</v>
      </c>
      <c r="S14" s="165">
        <v>0</v>
      </c>
    </row>
    <row r="15" spans="2:24">
      <c r="B15" s="589">
        <v>8</v>
      </c>
      <c r="C15" s="417" t="s">
        <v>1291</v>
      </c>
      <c r="D15" s="165">
        <v>0</v>
      </c>
      <c r="E15" s="590">
        <v>0</v>
      </c>
      <c r="F15" s="590">
        <v>0</v>
      </c>
      <c r="G15" s="590">
        <v>0</v>
      </c>
      <c r="H15" s="590">
        <v>0</v>
      </c>
      <c r="I15" s="590">
        <v>0</v>
      </c>
      <c r="J15" s="590">
        <v>0</v>
      </c>
      <c r="K15" s="165">
        <v>0</v>
      </c>
      <c r="L15" s="165">
        <v>0</v>
      </c>
      <c r="M15" s="165">
        <v>0</v>
      </c>
      <c r="N15" s="165">
        <v>0</v>
      </c>
      <c r="O15" s="165">
        <v>0</v>
      </c>
      <c r="P15" s="165">
        <v>0</v>
      </c>
      <c r="Q15" s="165">
        <v>0</v>
      </c>
      <c r="R15" s="165">
        <v>0</v>
      </c>
      <c r="S15" s="165">
        <v>0</v>
      </c>
    </row>
    <row r="16" spans="2:24" s="69" customFormat="1">
      <c r="B16" s="589">
        <v>9</v>
      </c>
      <c r="C16" s="417" t="s">
        <v>1292</v>
      </c>
      <c r="D16" s="165">
        <v>0</v>
      </c>
      <c r="E16" s="590">
        <v>0</v>
      </c>
      <c r="F16" s="590">
        <v>0</v>
      </c>
      <c r="G16" s="590">
        <v>0</v>
      </c>
      <c r="H16" s="590">
        <v>0</v>
      </c>
      <c r="I16" s="590">
        <v>0</v>
      </c>
      <c r="J16" s="590">
        <v>0</v>
      </c>
      <c r="K16" s="165">
        <v>0</v>
      </c>
      <c r="L16" s="165">
        <v>0</v>
      </c>
      <c r="M16" s="165">
        <v>0</v>
      </c>
      <c r="N16" s="165">
        <v>0</v>
      </c>
      <c r="O16" s="165">
        <v>0</v>
      </c>
      <c r="P16" s="165">
        <v>0</v>
      </c>
      <c r="Q16" s="165">
        <v>0</v>
      </c>
      <c r="R16" s="165">
        <v>0</v>
      </c>
      <c r="S16" s="165">
        <v>0</v>
      </c>
      <c r="T16" s="75"/>
    </row>
    <row r="17" spans="2:20" s="69" customFormat="1">
      <c r="B17" s="589">
        <v>10</v>
      </c>
      <c r="C17" s="162" t="s">
        <v>1293</v>
      </c>
      <c r="D17" s="165">
        <v>0</v>
      </c>
      <c r="E17" s="590">
        <v>0</v>
      </c>
      <c r="F17" s="590">
        <v>0</v>
      </c>
      <c r="G17" s="590">
        <v>0</v>
      </c>
      <c r="H17" s="590">
        <v>0</v>
      </c>
      <c r="I17" s="590">
        <v>0</v>
      </c>
      <c r="J17" s="590">
        <v>0</v>
      </c>
      <c r="K17" s="160"/>
      <c r="L17" s="160"/>
      <c r="M17" s="160"/>
      <c r="N17" s="160"/>
      <c r="O17" s="160"/>
      <c r="P17" s="160"/>
      <c r="Q17" s="160"/>
      <c r="R17" s="165">
        <v>0</v>
      </c>
      <c r="S17" s="165">
        <v>0</v>
      </c>
      <c r="T17" s="75"/>
    </row>
    <row r="20" spans="2:20" ht="30" customHeight="1">
      <c r="B20" s="945" t="s">
        <v>1272</v>
      </c>
      <c r="C20" s="945"/>
      <c r="E20" s="675"/>
      <c r="F20" s="676"/>
      <c r="G20" s="676"/>
    </row>
    <row r="21" spans="2:20" ht="22.5" customHeight="1">
      <c r="B21" s="71" t="s">
        <v>1295</v>
      </c>
      <c r="C21" s="71"/>
    </row>
    <row r="22" spans="2:20" ht="26.25" customHeight="1">
      <c r="B22" s="944" t="s">
        <v>1474</v>
      </c>
      <c r="C22" s="944"/>
    </row>
    <row r="23" spans="2:20" ht="31.5" customHeight="1">
      <c r="B23" s="944" t="s">
        <v>1296</v>
      </c>
      <c r="C23" s="944"/>
    </row>
    <row r="24" spans="2:20" ht="43.5" customHeight="1">
      <c r="B24" s="930" t="s">
        <v>1297</v>
      </c>
      <c r="C24" s="930"/>
    </row>
    <row r="27" spans="2:20">
      <c r="B27" s="163"/>
    </row>
    <row r="28" spans="2:20">
      <c r="B28" s="164"/>
    </row>
    <row r="29" spans="2:20">
      <c r="B29" s="164"/>
    </row>
    <row r="30" spans="2:20">
      <c r="B30" s="164"/>
    </row>
    <row r="44" spans="6:6">
      <c r="F44" s="228"/>
    </row>
  </sheetData>
  <mergeCells count="10">
    <mergeCell ref="B22:C22"/>
    <mergeCell ref="B23:C23"/>
    <mergeCell ref="B24:C24"/>
    <mergeCell ref="B5:B7"/>
    <mergeCell ref="B20:C20"/>
    <mergeCell ref="D5:S5"/>
    <mergeCell ref="E6:J6"/>
    <mergeCell ref="K6:Q6"/>
    <mergeCell ref="R6:S6"/>
    <mergeCell ref="C5:C7"/>
  </mergeCells>
  <hyperlinks>
    <hyperlink ref="I2" location="'Index '!A1" display="Return to index" xr:uid="{A7D1A96D-CFED-4061-BABB-79D6DF203249}"/>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0332D-CB21-48AC-A2E5-3E5E5A56F1D1}">
  <dimension ref="A2:I117"/>
  <sheetViews>
    <sheetView topLeftCell="A74" zoomScale="90" zoomScaleNormal="90" workbookViewId="0">
      <selection activeCell="B5" sqref="B5:I5"/>
    </sheetView>
  </sheetViews>
  <sheetFormatPr defaultColWidth="22.42578125" defaultRowHeight="15"/>
  <cols>
    <col min="1" max="1" width="5.5703125" style="23" customWidth="1"/>
    <col min="2" max="2" width="29.42578125" style="23" customWidth="1"/>
    <col min="3" max="3" width="49.5703125" style="23" customWidth="1"/>
    <col min="4" max="4" width="22.42578125" style="23"/>
    <col min="5" max="5" width="29.42578125" style="23" customWidth="1"/>
    <col min="6" max="6" width="19.42578125" style="23" customWidth="1"/>
    <col min="7" max="7" width="18" style="23" customWidth="1"/>
    <col min="8" max="8" width="20.28515625" style="23" customWidth="1"/>
    <col min="9" max="9" width="18.7109375" style="23" customWidth="1"/>
    <col min="10" max="10" width="26.42578125" style="23" customWidth="1"/>
    <col min="11" max="16384" width="22.42578125" style="23"/>
  </cols>
  <sheetData>
    <row r="2" spans="2:9" s="71" customFormat="1" ht="21">
      <c r="B2" s="94" t="s">
        <v>1298</v>
      </c>
      <c r="D2" s="273"/>
      <c r="G2" s="253" t="s">
        <v>224</v>
      </c>
    </row>
    <row r="3" spans="2:9" s="71" customFormat="1" ht="21.75" customHeight="1">
      <c r="B3" s="94"/>
      <c r="D3" s="273"/>
      <c r="G3" s="259"/>
    </row>
    <row r="4" spans="2:9" s="71" customFormat="1" ht="21.75" customHeight="1">
      <c r="B4" s="947" t="s">
        <v>1475</v>
      </c>
      <c r="C4" s="947"/>
      <c r="D4" s="947"/>
      <c r="E4" s="947"/>
      <c r="F4" s="947"/>
      <c r="G4" s="947"/>
      <c r="H4" s="947"/>
      <c r="I4" s="947"/>
    </row>
    <row r="5" spans="2:9" s="71" customFormat="1" ht="135" customHeight="1">
      <c r="B5" s="946" t="s">
        <v>1499</v>
      </c>
      <c r="C5" s="946"/>
      <c r="D5" s="946"/>
      <c r="E5" s="946"/>
      <c r="F5" s="946"/>
      <c r="G5" s="946"/>
      <c r="H5" s="946"/>
      <c r="I5" s="946"/>
    </row>
    <row r="6" spans="2:9" s="71" customFormat="1" ht="28.5" customHeight="1">
      <c r="B6" s="696" t="s">
        <v>1500</v>
      </c>
      <c r="C6" s="273"/>
      <c r="D6" s="273"/>
    </row>
    <row r="7" spans="2:9" s="71" customFormat="1" ht="12.75">
      <c r="B7" s="591"/>
      <c r="C7" s="591" t="s">
        <v>1299</v>
      </c>
      <c r="D7" s="591" t="s">
        <v>1300</v>
      </c>
      <c r="E7" s="591" t="s">
        <v>1301</v>
      </c>
      <c r="F7" s="591" t="s">
        <v>1302</v>
      </c>
      <c r="G7" s="591" t="s">
        <v>1303</v>
      </c>
      <c r="H7" s="591" t="s">
        <v>1304</v>
      </c>
      <c r="I7" s="591" t="s">
        <v>1305</v>
      </c>
    </row>
    <row r="8" spans="2:9" s="71" customFormat="1" ht="30">
      <c r="B8" s="585" t="str">
        <f>Dates!B2</f>
        <v>At 30 June 2024 (DKK mio.)</v>
      </c>
      <c r="C8" s="585" t="s">
        <v>1306</v>
      </c>
      <c r="D8" s="585" t="s">
        <v>1307</v>
      </c>
      <c r="E8" s="585" t="s">
        <v>1308</v>
      </c>
      <c r="F8" s="585" t="s">
        <v>1309</v>
      </c>
      <c r="G8" s="585" t="s">
        <v>1310</v>
      </c>
      <c r="H8" s="585" t="s">
        <v>1311</v>
      </c>
      <c r="I8" s="585" t="s">
        <v>1312</v>
      </c>
    </row>
    <row r="9" spans="2:9" s="71" customFormat="1">
      <c r="B9" s="592">
        <v>1</v>
      </c>
      <c r="C9" s="647" t="s">
        <v>1313</v>
      </c>
      <c r="D9" s="948" t="s">
        <v>1314</v>
      </c>
      <c r="E9" s="593">
        <v>0</v>
      </c>
      <c r="F9" s="593">
        <v>0</v>
      </c>
      <c r="G9" s="593">
        <v>0</v>
      </c>
      <c r="H9" s="593">
        <v>0</v>
      </c>
      <c r="I9" s="593">
        <v>0</v>
      </c>
    </row>
    <row r="10" spans="2:9" s="71" customFormat="1">
      <c r="B10" s="592">
        <v>2</v>
      </c>
      <c r="C10" s="647" t="s">
        <v>1315</v>
      </c>
      <c r="D10" s="949"/>
      <c r="E10" s="593">
        <v>0</v>
      </c>
      <c r="F10" s="593">
        <v>0</v>
      </c>
      <c r="G10" s="593">
        <v>0</v>
      </c>
      <c r="H10" s="593">
        <v>0</v>
      </c>
      <c r="I10" s="593">
        <v>0</v>
      </c>
    </row>
    <row r="11" spans="2:9" s="71" customFormat="1">
      <c r="B11" s="592">
        <v>3</v>
      </c>
      <c r="C11" s="647" t="s">
        <v>1316</v>
      </c>
      <c r="D11" s="949"/>
      <c r="E11" s="593">
        <v>0</v>
      </c>
      <c r="F11" s="593">
        <v>0</v>
      </c>
      <c r="G11" s="593">
        <v>0</v>
      </c>
      <c r="H11" s="593">
        <v>0</v>
      </c>
      <c r="I11" s="593">
        <v>0</v>
      </c>
    </row>
    <row r="12" spans="2:9" s="71" customFormat="1">
      <c r="B12" s="592">
        <v>4</v>
      </c>
      <c r="C12" s="594" t="s">
        <v>1317</v>
      </c>
      <c r="D12" s="949"/>
      <c r="E12" s="593">
        <v>0</v>
      </c>
      <c r="F12" s="593">
        <v>0</v>
      </c>
      <c r="G12" s="593">
        <v>0</v>
      </c>
      <c r="H12" s="593">
        <v>0</v>
      </c>
      <c r="I12" s="593">
        <v>0</v>
      </c>
    </row>
    <row r="13" spans="2:9" s="20" customFormat="1">
      <c r="B13" s="592">
        <v>5</v>
      </c>
      <c r="C13" s="595" t="s">
        <v>1318</v>
      </c>
      <c r="D13" s="949"/>
      <c r="E13" s="593">
        <v>0</v>
      </c>
      <c r="F13" s="593">
        <v>0</v>
      </c>
      <c r="G13" s="593">
        <v>0</v>
      </c>
      <c r="H13" s="593">
        <v>0</v>
      </c>
      <c r="I13" s="593">
        <v>0</v>
      </c>
    </row>
    <row r="14" spans="2:9" s="71" customFormat="1" ht="17.25" customHeight="1">
      <c r="B14" s="592">
        <v>6</v>
      </c>
      <c r="C14" s="594" t="s">
        <v>1319</v>
      </c>
      <c r="D14" s="949"/>
      <c r="E14" s="593">
        <v>0</v>
      </c>
      <c r="F14" s="593">
        <v>0</v>
      </c>
      <c r="G14" s="593">
        <v>0</v>
      </c>
      <c r="H14" s="593">
        <v>0</v>
      </c>
      <c r="I14" s="593">
        <v>0</v>
      </c>
    </row>
    <row r="15" spans="2:9" s="71" customFormat="1" ht="16.5" customHeight="1">
      <c r="B15" s="592">
        <v>7</v>
      </c>
      <c r="C15" s="594" t="s">
        <v>1320</v>
      </c>
      <c r="D15" s="949"/>
      <c r="E15" s="593">
        <v>0</v>
      </c>
      <c r="F15" s="593">
        <v>0</v>
      </c>
      <c r="G15" s="593">
        <v>0</v>
      </c>
      <c r="H15" s="593">
        <v>0</v>
      </c>
      <c r="I15" s="593">
        <v>0</v>
      </c>
    </row>
    <row r="16" spans="2:9" s="71" customFormat="1">
      <c r="B16" s="592">
        <v>8</v>
      </c>
      <c r="C16" s="594" t="s">
        <v>1321</v>
      </c>
      <c r="D16" s="949"/>
      <c r="E16" s="593">
        <v>0</v>
      </c>
      <c r="F16" s="593">
        <v>0</v>
      </c>
      <c r="G16" s="593">
        <v>0</v>
      </c>
      <c r="H16" s="593">
        <v>0</v>
      </c>
      <c r="I16" s="593">
        <v>0</v>
      </c>
    </row>
    <row r="17" spans="2:9" s="71" customFormat="1" ht="30">
      <c r="B17" s="592">
        <v>9</v>
      </c>
      <c r="C17" s="594" t="s">
        <v>1322</v>
      </c>
      <c r="D17" s="950"/>
      <c r="E17" s="593">
        <v>0</v>
      </c>
      <c r="F17" s="593">
        <v>0</v>
      </c>
      <c r="G17" s="593">
        <v>0</v>
      </c>
      <c r="H17" s="593">
        <v>0</v>
      </c>
      <c r="I17" s="593">
        <v>0</v>
      </c>
    </row>
    <row r="19" spans="2:9">
      <c r="B19" s="23" t="s">
        <v>1323</v>
      </c>
    </row>
    <row r="21" spans="2:9">
      <c r="B21" s="23" t="s">
        <v>1324</v>
      </c>
      <c r="G21" s="65"/>
      <c r="H21" s="65"/>
    </row>
    <row r="22" spans="2:9">
      <c r="B22" s="596" t="s">
        <v>1325</v>
      </c>
      <c r="C22" s="274" t="s">
        <v>1326</v>
      </c>
      <c r="D22" s="275"/>
      <c r="E22" s="951" t="s">
        <v>1327</v>
      </c>
      <c r="G22" s="276"/>
      <c r="H22" s="276"/>
    </row>
    <row r="23" spans="2:9">
      <c r="B23" s="597" t="s">
        <v>1328</v>
      </c>
      <c r="C23" s="598" t="s">
        <v>1329</v>
      </c>
      <c r="D23" s="598" t="s">
        <v>1330</v>
      </c>
      <c r="E23" s="952"/>
      <c r="G23" s="277"/>
      <c r="H23" s="277"/>
    </row>
    <row r="24" spans="2:9" ht="15" customHeight="1">
      <c r="B24" s="599" t="s">
        <v>1318</v>
      </c>
      <c r="C24" s="599" t="s">
        <v>1331</v>
      </c>
      <c r="D24" s="599">
        <v>301</v>
      </c>
      <c r="E24" s="953" t="s">
        <v>1332</v>
      </c>
      <c r="G24" s="277"/>
      <c r="H24" s="277"/>
    </row>
    <row r="25" spans="2:9">
      <c r="B25" s="599" t="s">
        <v>1318</v>
      </c>
      <c r="C25" s="599" t="s">
        <v>1331</v>
      </c>
      <c r="D25" s="599">
        <v>3011</v>
      </c>
      <c r="E25" s="954"/>
      <c r="G25" s="277"/>
      <c r="H25" s="277"/>
    </row>
    <row r="26" spans="2:9">
      <c r="B26" s="599" t="s">
        <v>1318</v>
      </c>
      <c r="C26" s="599" t="s">
        <v>1331</v>
      </c>
      <c r="D26" s="599">
        <v>3012</v>
      </c>
      <c r="E26" s="954"/>
      <c r="G26" s="277"/>
      <c r="H26" s="277"/>
    </row>
    <row r="27" spans="2:9">
      <c r="B27" s="599" t="s">
        <v>1318</v>
      </c>
      <c r="C27" s="599" t="s">
        <v>1331</v>
      </c>
      <c r="D27" s="599">
        <v>3315</v>
      </c>
      <c r="E27" s="954"/>
      <c r="G27" s="277"/>
      <c r="H27" s="277"/>
    </row>
    <row r="28" spans="2:9">
      <c r="B28" s="599" t="s">
        <v>1318</v>
      </c>
      <c r="C28" s="599" t="s">
        <v>1331</v>
      </c>
      <c r="D28" s="599">
        <v>50</v>
      </c>
      <c r="E28" s="954"/>
      <c r="G28" s="277"/>
      <c r="H28" s="277"/>
    </row>
    <row r="29" spans="2:9">
      <c r="B29" s="599" t="s">
        <v>1318</v>
      </c>
      <c r="C29" s="599" t="s">
        <v>1331</v>
      </c>
      <c r="D29" s="599">
        <v>501</v>
      </c>
      <c r="E29" s="954"/>
      <c r="G29" s="277"/>
      <c r="H29" s="277"/>
    </row>
    <row r="30" spans="2:9">
      <c r="B30" s="599" t="s">
        <v>1318</v>
      </c>
      <c r="C30" s="599" t="s">
        <v>1331</v>
      </c>
      <c r="D30" s="599">
        <v>5010</v>
      </c>
      <c r="E30" s="954"/>
      <c r="G30" s="277"/>
      <c r="H30" s="277"/>
    </row>
    <row r="31" spans="2:9">
      <c r="B31" s="599" t="s">
        <v>1318</v>
      </c>
      <c r="C31" s="599" t="s">
        <v>1331</v>
      </c>
      <c r="D31" s="599">
        <v>502</v>
      </c>
      <c r="E31" s="954"/>
      <c r="G31" s="277"/>
      <c r="H31" s="277"/>
    </row>
    <row r="32" spans="2:9">
      <c r="B32" s="599" t="s">
        <v>1318</v>
      </c>
      <c r="C32" s="599" t="s">
        <v>1331</v>
      </c>
      <c r="D32" s="599">
        <v>5020</v>
      </c>
      <c r="E32" s="954"/>
      <c r="G32" s="277"/>
      <c r="H32" s="277"/>
    </row>
    <row r="33" spans="2:8">
      <c r="B33" s="599" t="s">
        <v>1318</v>
      </c>
      <c r="C33" s="599" t="s">
        <v>1331</v>
      </c>
      <c r="D33" s="599">
        <v>5222</v>
      </c>
      <c r="E33" s="954"/>
      <c r="G33" s="277"/>
      <c r="H33" s="277"/>
    </row>
    <row r="34" spans="2:8">
      <c r="B34" s="599" t="s">
        <v>1318</v>
      </c>
      <c r="C34" s="599" t="s">
        <v>1331</v>
      </c>
      <c r="D34" s="599">
        <v>5224</v>
      </c>
      <c r="E34" s="954"/>
      <c r="G34" s="277"/>
      <c r="H34" s="277"/>
    </row>
    <row r="35" spans="2:8">
      <c r="B35" s="599" t="s">
        <v>1318</v>
      </c>
      <c r="C35" s="599" t="s">
        <v>1331</v>
      </c>
      <c r="D35" s="599">
        <v>5229</v>
      </c>
      <c r="E35" s="955"/>
      <c r="G35" s="277"/>
    </row>
    <row r="36" spans="2:8">
      <c r="B36" s="599" t="s">
        <v>1313</v>
      </c>
      <c r="C36" s="599" t="s">
        <v>1333</v>
      </c>
      <c r="D36" s="599">
        <v>27</v>
      </c>
      <c r="E36" s="953" t="s">
        <v>1334</v>
      </c>
      <c r="G36" s="277"/>
    </row>
    <row r="37" spans="2:8">
      <c r="B37" s="599" t="s">
        <v>1313</v>
      </c>
      <c r="C37" s="599" t="s">
        <v>1333</v>
      </c>
      <c r="D37" s="599">
        <v>2712</v>
      </c>
      <c r="E37" s="954"/>
      <c r="G37" s="277"/>
    </row>
    <row r="38" spans="2:8">
      <c r="B38" s="599" t="s">
        <v>1313</v>
      </c>
      <c r="C38" s="599" t="s">
        <v>1333</v>
      </c>
      <c r="D38" s="599">
        <v>3314</v>
      </c>
      <c r="E38" s="954"/>
      <c r="G38" s="277"/>
    </row>
    <row r="39" spans="2:8">
      <c r="B39" s="599" t="s">
        <v>1313</v>
      </c>
      <c r="C39" s="599" t="s">
        <v>1333</v>
      </c>
      <c r="D39" s="599">
        <v>35</v>
      </c>
      <c r="E39" s="954"/>
      <c r="G39" s="277"/>
    </row>
    <row r="40" spans="2:8">
      <c r="B40" s="599" t="s">
        <v>1313</v>
      </c>
      <c r="C40" s="599" t="s">
        <v>1333</v>
      </c>
      <c r="D40" s="599">
        <v>351</v>
      </c>
      <c r="E40" s="954"/>
      <c r="G40" s="277"/>
    </row>
    <row r="41" spans="2:8">
      <c r="B41" s="599" t="s">
        <v>1313</v>
      </c>
      <c r="C41" s="599" t="s">
        <v>1333</v>
      </c>
      <c r="D41" s="599">
        <v>3511</v>
      </c>
      <c r="E41" s="954"/>
      <c r="G41" s="277"/>
    </row>
    <row r="42" spans="2:8">
      <c r="B42" s="599" t="s">
        <v>1313</v>
      </c>
      <c r="C42" s="599" t="s">
        <v>1333</v>
      </c>
      <c r="D42" s="599">
        <v>3512</v>
      </c>
      <c r="E42" s="954"/>
    </row>
    <row r="43" spans="2:8">
      <c r="B43" s="599" t="s">
        <v>1313</v>
      </c>
      <c r="C43" s="599" t="s">
        <v>1333</v>
      </c>
      <c r="D43" s="599">
        <v>3513</v>
      </c>
      <c r="E43" s="954"/>
    </row>
    <row r="44" spans="2:8">
      <c r="B44" s="599" t="s">
        <v>1313</v>
      </c>
      <c r="C44" s="599" t="s">
        <v>1333</v>
      </c>
      <c r="D44" s="599">
        <v>3514</v>
      </c>
      <c r="E44" s="954"/>
    </row>
    <row r="45" spans="2:8">
      <c r="B45" s="599" t="s">
        <v>1313</v>
      </c>
      <c r="C45" s="599" t="s">
        <v>1333</v>
      </c>
      <c r="D45" s="599">
        <v>4321</v>
      </c>
      <c r="E45" s="955"/>
    </row>
    <row r="46" spans="2:8">
      <c r="B46" s="599" t="s">
        <v>1315</v>
      </c>
      <c r="C46" s="599" t="s">
        <v>1335</v>
      </c>
      <c r="D46" s="599">
        <v>91</v>
      </c>
      <c r="E46" s="953" t="s">
        <v>1336</v>
      </c>
    </row>
    <row r="47" spans="2:8">
      <c r="B47" s="599" t="s">
        <v>1315</v>
      </c>
      <c r="C47" s="599" t="s">
        <v>1335</v>
      </c>
      <c r="D47" s="599">
        <v>910</v>
      </c>
      <c r="E47" s="954"/>
    </row>
    <row r="48" spans="2:8">
      <c r="B48" s="599" t="s">
        <v>1315</v>
      </c>
      <c r="C48" s="599" t="s">
        <v>1335</v>
      </c>
      <c r="D48" s="599">
        <v>192</v>
      </c>
      <c r="E48" s="954"/>
    </row>
    <row r="49" spans="2:5">
      <c r="B49" s="599" t="s">
        <v>1315</v>
      </c>
      <c r="C49" s="599" t="s">
        <v>1335</v>
      </c>
      <c r="D49" s="599">
        <v>1920</v>
      </c>
      <c r="E49" s="954"/>
    </row>
    <row r="50" spans="2:5">
      <c r="B50" s="599" t="s">
        <v>1315</v>
      </c>
      <c r="C50" s="599" t="s">
        <v>1335</v>
      </c>
      <c r="D50" s="599">
        <v>2014</v>
      </c>
      <c r="E50" s="954"/>
    </row>
    <row r="51" spans="2:5">
      <c r="B51" s="599" t="s">
        <v>1315</v>
      </c>
      <c r="C51" s="599" t="s">
        <v>1335</v>
      </c>
      <c r="D51" s="599">
        <v>352</v>
      </c>
      <c r="E51" s="954"/>
    </row>
    <row r="52" spans="2:5">
      <c r="B52" s="599" t="s">
        <v>1315</v>
      </c>
      <c r="C52" s="599" t="s">
        <v>1335</v>
      </c>
      <c r="D52" s="599">
        <v>3521</v>
      </c>
      <c r="E52" s="954"/>
    </row>
    <row r="53" spans="2:5">
      <c r="B53" s="599" t="s">
        <v>1315</v>
      </c>
      <c r="C53" s="599" t="s">
        <v>1335</v>
      </c>
      <c r="D53" s="599">
        <v>3522</v>
      </c>
      <c r="E53" s="954"/>
    </row>
    <row r="54" spans="2:5">
      <c r="B54" s="599" t="s">
        <v>1315</v>
      </c>
      <c r="C54" s="599" t="s">
        <v>1335</v>
      </c>
      <c r="D54" s="599">
        <v>3523</v>
      </c>
      <c r="E54" s="954"/>
    </row>
    <row r="55" spans="2:5">
      <c r="B55" s="599" t="s">
        <v>1315</v>
      </c>
      <c r="C55" s="599" t="s">
        <v>1335</v>
      </c>
      <c r="D55" s="599">
        <v>4612</v>
      </c>
      <c r="E55" s="954"/>
    </row>
    <row r="56" spans="2:5">
      <c r="B56" s="599" t="s">
        <v>1315</v>
      </c>
      <c r="C56" s="599" t="s">
        <v>1335</v>
      </c>
      <c r="D56" s="599">
        <v>4671</v>
      </c>
      <c r="E56" s="954"/>
    </row>
    <row r="57" spans="2:5">
      <c r="B57" s="599" t="s">
        <v>1315</v>
      </c>
      <c r="C57" s="599" t="s">
        <v>1335</v>
      </c>
      <c r="D57" s="599">
        <v>6</v>
      </c>
      <c r="E57" s="954"/>
    </row>
    <row r="58" spans="2:5">
      <c r="B58" s="599" t="s">
        <v>1315</v>
      </c>
      <c r="C58" s="599" t="s">
        <v>1335</v>
      </c>
      <c r="D58" s="599">
        <v>61</v>
      </c>
      <c r="E58" s="954"/>
    </row>
    <row r="59" spans="2:5">
      <c r="B59" s="599" t="s">
        <v>1315</v>
      </c>
      <c r="C59" s="599" t="s">
        <v>1335</v>
      </c>
      <c r="D59" s="599">
        <v>610</v>
      </c>
      <c r="E59" s="954"/>
    </row>
    <row r="60" spans="2:5">
      <c r="B60" s="599" t="s">
        <v>1315</v>
      </c>
      <c r="C60" s="599" t="s">
        <v>1335</v>
      </c>
      <c r="D60" s="599">
        <v>62</v>
      </c>
      <c r="E60" s="954"/>
    </row>
    <row r="61" spans="2:5">
      <c r="B61" s="599" t="s">
        <v>1315</v>
      </c>
      <c r="C61" s="599" t="s">
        <v>1335</v>
      </c>
      <c r="D61" s="599">
        <v>620</v>
      </c>
      <c r="E61" s="954"/>
    </row>
    <row r="62" spans="2:5">
      <c r="B62" s="599" t="s">
        <v>1320</v>
      </c>
      <c r="C62" s="599" t="s">
        <v>1337</v>
      </c>
      <c r="D62" s="599">
        <v>24</v>
      </c>
      <c r="E62" s="953" t="s">
        <v>1338</v>
      </c>
    </row>
    <row r="63" spans="2:5">
      <c r="B63" s="599" t="s">
        <v>1320</v>
      </c>
      <c r="C63" s="599" t="s">
        <v>1337</v>
      </c>
      <c r="D63" s="599">
        <v>241</v>
      </c>
      <c r="E63" s="954"/>
    </row>
    <row r="64" spans="2:5">
      <c r="B64" s="599" t="s">
        <v>1320</v>
      </c>
      <c r="C64" s="599" t="s">
        <v>1337</v>
      </c>
      <c r="D64" s="599">
        <v>2410</v>
      </c>
      <c r="E64" s="954"/>
    </row>
    <row r="65" spans="2:5">
      <c r="B65" s="599" t="s">
        <v>1320</v>
      </c>
      <c r="C65" s="599" t="s">
        <v>1337</v>
      </c>
      <c r="D65" s="599">
        <v>242</v>
      </c>
      <c r="E65" s="954"/>
    </row>
    <row r="66" spans="2:5">
      <c r="B66" s="599" t="s">
        <v>1320</v>
      </c>
      <c r="C66" s="599" t="s">
        <v>1337</v>
      </c>
      <c r="D66" s="599">
        <v>2420</v>
      </c>
      <c r="E66" s="954"/>
    </row>
    <row r="67" spans="2:5">
      <c r="B67" s="599" t="s">
        <v>1320</v>
      </c>
      <c r="C67" s="599" t="s">
        <v>1337</v>
      </c>
      <c r="D67" s="599">
        <v>2434</v>
      </c>
      <c r="E67" s="954"/>
    </row>
    <row r="68" spans="2:5">
      <c r="B68" s="599" t="s">
        <v>1320</v>
      </c>
      <c r="C68" s="599" t="s">
        <v>1337</v>
      </c>
      <c r="D68" s="599">
        <v>244</v>
      </c>
      <c r="E68" s="954"/>
    </row>
    <row r="69" spans="2:5">
      <c r="B69" s="599" t="s">
        <v>1320</v>
      </c>
      <c r="C69" s="599" t="s">
        <v>1337</v>
      </c>
      <c r="D69" s="599">
        <v>2442</v>
      </c>
      <c r="E69" s="954"/>
    </row>
    <row r="70" spans="2:5">
      <c r="B70" s="599" t="s">
        <v>1320</v>
      </c>
      <c r="C70" s="599" t="s">
        <v>1337</v>
      </c>
      <c r="D70" s="599">
        <v>2444</v>
      </c>
      <c r="E70" s="954"/>
    </row>
    <row r="71" spans="2:5">
      <c r="B71" s="599" t="s">
        <v>1320</v>
      </c>
      <c r="C71" s="599" t="s">
        <v>1337</v>
      </c>
      <c r="D71" s="599">
        <v>2445</v>
      </c>
      <c r="E71" s="954"/>
    </row>
    <row r="72" spans="2:5">
      <c r="B72" s="599" t="s">
        <v>1320</v>
      </c>
      <c r="C72" s="599" t="s">
        <v>1337</v>
      </c>
      <c r="D72" s="599">
        <v>245</v>
      </c>
      <c r="E72" s="954"/>
    </row>
    <row r="73" spans="2:5">
      <c r="B73" s="599" t="s">
        <v>1320</v>
      </c>
      <c r="C73" s="599" t="s">
        <v>1337</v>
      </c>
      <c r="D73" s="599">
        <v>2451</v>
      </c>
      <c r="E73" s="954"/>
    </row>
    <row r="74" spans="2:5">
      <c r="B74" s="599" t="s">
        <v>1320</v>
      </c>
      <c r="C74" s="599" t="s">
        <v>1337</v>
      </c>
      <c r="D74" s="599">
        <v>2452</v>
      </c>
      <c r="E74" s="954"/>
    </row>
    <row r="75" spans="2:5">
      <c r="B75" s="599" t="s">
        <v>1320</v>
      </c>
      <c r="C75" s="599" t="s">
        <v>1337</v>
      </c>
      <c r="D75" s="599">
        <v>25</v>
      </c>
      <c r="E75" s="954"/>
    </row>
    <row r="76" spans="2:5">
      <c r="B76" s="599" t="s">
        <v>1320</v>
      </c>
      <c r="C76" s="599" t="s">
        <v>1337</v>
      </c>
      <c r="D76" s="599">
        <v>251</v>
      </c>
      <c r="E76" s="954"/>
    </row>
    <row r="77" spans="2:5">
      <c r="B77" s="599" t="s">
        <v>1320</v>
      </c>
      <c r="C77" s="599" t="s">
        <v>1337</v>
      </c>
      <c r="D77" s="599">
        <v>2511</v>
      </c>
      <c r="E77" s="954"/>
    </row>
    <row r="78" spans="2:5">
      <c r="B78" s="599" t="s">
        <v>1320</v>
      </c>
      <c r="C78" s="599" t="s">
        <v>1337</v>
      </c>
      <c r="D78" s="599">
        <v>4672</v>
      </c>
      <c r="E78" s="954"/>
    </row>
    <row r="79" spans="2:5">
      <c r="B79" s="599" t="s">
        <v>1320</v>
      </c>
      <c r="C79" s="599" t="s">
        <v>1339</v>
      </c>
      <c r="D79" s="599">
        <v>5</v>
      </c>
      <c r="E79" s="954"/>
    </row>
    <row r="80" spans="2:5">
      <c r="B80" s="599" t="s">
        <v>1320</v>
      </c>
      <c r="C80" s="599" t="s">
        <v>1339</v>
      </c>
      <c r="D80" s="599">
        <v>51</v>
      </c>
      <c r="E80" s="954"/>
    </row>
    <row r="81" spans="2:5">
      <c r="B81" s="599" t="s">
        <v>1320</v>
      </c>
      <c r="C81" s="599" t="s">
        <v>1339</v>
      </c>
      <c r="D81" s="599">
        <v>510</v>
      </c>
      <c r="E81" s="954"/>
    </row>
    <row r="82" spans="2:5">
      <c r="B82" s="599" t="s">
        <v>1320</v>
      </c>
      <c r="C82" s="599" t="s">
        <v>1339</v>
      </c>
      <c r="D82" s="599">
        <v>52</v>
      </c>
      <c r="E82" s="954"/>
    </row>
    <row r="83" spans="2:5">
      <c r="B83" s="599" t="s">
        <v>1320</v>
      </c>
      <c r="C83" s="599" t="s">
        <v>1339</v>
      </c>
      <c r="D83" s="599">
        <v>520</v>
      </c>
      <c r="E83" s="954"/>
    </row>
    <row r="84" spans="2:5">
      <c r="B84" s="599" t="s">
        <v>1320</v>
      </c>
      <c r="C84" s="599" t="s">
        <v>1337</v>
      </c>
      <c r="D84" s="599">
        <v>7</v>
      </c>
      <c r="E84" s="954"/>
    </row>
    <row r="85" spans="2:5">
      <c r="B85" s="599" t="s">
        <v>1320</v>
      </c>
      <c r="C85" s="599" t="s">
        <v>1337</v>
      </c>
      <c r="D85" s="599">
        <v>72</v>
      </c>
      <c r="E85" s="954"/>
    </row>
    <row r="86" spans="2:5">
      <c r="B86" s="599" t="s">
        <v>1320</v>
      </c>
      <c r="C86" s="599" t="s">
        <v>1337</v>
      </c>
      <c r="D86" s="599">
        <v>729</v>
      </c>
      <c r="E86" s="955"/>
    </row>
    <row r="87" spans="2:5">
      <c r="B87" s="599" t="s">
        <v>1315</v>
      </c>
      <c r="C87" s="599" t="s">
        <v>1339</v>
      </c>
      <c r="D87" s="599">
        <v>8</v>
      </c>
      <c r="E87" s="953" t="s">
        <v>1336</v>
      </c>
    </row>
    <row r="88" spans="2:5">
      <c r="B88" s="599" t="s">
        <v>1315</v>
      </c>
      <c r="C88" s="599" t="s">
        <v>1339</v>
      </c>
      <c r="D88" s="599">
        <v>9</v>
      </c>
      <c r="E88" s="954"/>
    </row>
    <row r="89" spans="2:5">
      <c r="B89" s="599" t="s">
        <v>1319</v>
      </c>
      <c r="C89" s="599" t="s">
        <v>1340</v>
      </c>
      <c r="D89" s="599">
        <v>235</v>
      </c>
      <c r="E89" s="953" t="s">
        <v>1338</v>
      </c>
    </row>
    <row r="90" spans="2:5">
      <c r="B90" s="599" t="s">
        <v>1319</v>
      </c>
      <c r="C90" s="599" t="s">
        <v>1340</v>
      </c>
      <c r="D90" s="599">
        <v>2351</v>
      </c>
      <c r="E90" s="954"/>
    </row>
    <row r="91" spans="2:5">
      <c r="B91" s="599" t="s">
        <v>1319</v>
      </c>
      <c r="C91" s="599" t="s">
        <v>1340</v>
      </c>
      <c r="D91" s="599">
        <v>2352</v>
      </c>
      <c r="E91" s="954"/>
    </row>
    <row r="92" spans="2:5">
      <c r="B92" s="599" t="s">
        <v>1319</v>
      </c>
      <c r="C92" s="599" t="s">
        <v>1340</v>
      </c>
      <c r="D92" s="599">
        <v>236</v>
      </c>
      <c r="E92" s="954"/>
    </row>
    <row r="93" spans="2:5">
      <c r="B93" s="599" t="s">
        <v>1319</v>
      </c>
      <c r="C93" s="599" t="s">
        <v>1340</v>
      </c>
      <c r="D93" s="599">
        <v>2361</v>
      </c>
      <c r="E93" s="954"/>
    </row>
    <row r="94" spans="2:5">
      <c r="B94" s="599" t="s">
        <v>1319</v>
      </c>
      <c r="C94" s="599" t="s">
        <v>1340</v>
      </c>
      <c r="D94" s="599">
        <v>2363</v>
      </c>
      <c r="E94" s="954"/>
    </row>
    <row r="95" spans="2:5">
      <c r="B95" s="599" t="s">
        <v>1319</v>
      </c>
      <c r="C95" s="599" t="s">
        <v>1340</v>
      </c>
      <c r="D95" s="599">
        <v>2364</v>
      </c>
      <c r="E95" s="954"/>
    </row>
    <row r="96" spans="2:5">
      <c r="B96" s="599" t="s">
        <v>1319</v>
      </c>
      <c r="C96" s="599" t="s">
        <v>1340</v>
      </c>
      <c r="D96" s="599">
        <v>811</v>
      </c>
      <c r="E96" s="954"/>
    </row>
    <row r="97" spans="2:5">
      <c r="B97" s="599" t="s">
        <v>1319</v>
      </c>
      <c r="C97" s="599" t="s">
        <v>1340</v>
      </c>
      <c r="D97" s="599">
        <v>89</v>
      </c>
      <c r="E97" s="955"/>
    </row>
    <row r="98" spans="2:5">
      <c r="B98" s="599" t="s">
        <v>1341</v>
      </c>
      <c r="C98" s="599" t="s">
        <v>1341</v>
      </c>
      <c r="D98" s="599">
        <v>3030</v>
      </c>
      <c r="E98" s="953" t="s">
        <v>1342</v>
      </c>
    </row>
    <row r="99" spans="2:5">
      <c r="B99" s="599" t="s">
        <v>1341</v>
      </c>
      <c r="C99" s="599" t="s">
        <v>1341</v>
      </c>
      <c r="D99" s="599">
        <v>3316</v>
      </c>
      <c r="E99" s="954"/>
    </row>
    <row r="100" spans="2:5">
      <c r="B100" s="599" t="s">
        <v>1341</v>
      </c>
      <c r="C100" s="599" t="s">
        <v>1341</v>
      </c>
      <c r="D100" s="599">
        <v>511</v>
      </c>
      <c r="E100" s="954"/>
    </row>
    <row r="101" spans="2:5">
      <c r="B101" s="599" t="s">
        <v>1341</v>
      </c>
      <c r="C101" s="599" t="s">
        <v>1341</v>
      </c>
      <c r="D101" s="599">
        <v>5110</v>
      </c>
      <c r="E101" s="954"/>
    </row>
    <row r="102" spans="2:5">
      <c r="B102" s="599" t="s">
        <v>1341</v>
      </c>
      <c r="C102" s="599" t="s">
        <v>1341</v>
      </c>
      <c r="D102" s="599">
        <v>512</v>
      </c>
      <c r="E102" s="954"/>
    </row>
    <row r="103" spans="2:5">
      <c r="B103" s="599" t="s">
        <v>1341</v>
      </c>
      <c r="C103" s="599" t="s">
        <v>1341</v>
      </c>
      <c r="D103" s="599">
        <v>5121</v>
      </c>
      <c r="E103" s="954"/>
    </row>
    <row r="104" spans="2:5">
      <c r="B104" s="599" t="s">
        <v>1341</v>
      </c>
      <c r="C104" s="599" t="s">
        <v>1341</v>
      </c>
      <c r="D104" s="599">
        <v>5223</v>
      </c>
      <c r="E104" s="955"/>
    </row>
    <row r="105" spans="2:5">
      <c r="B105" s="599" t="s">
        <v>1343</v>
      </c>
      <c r="C105" s="599" t="s">
        <v>1343</v>
      </c>
      <c r="D105" s="599">
        <v>2815</v>
      </c>
      <c r="E105" s="953" t="s">
        <v>1344</v>
      </c>
    </row>
    <row r="106" spans="2:5">
      <c r="B106" s="599" t="s">
        <v>1343</v>
      </c>
      <c r="C106" s="599" t="s">
        <v>1343</v>
      </c>
      <c r="D106" s="599">
        <v>29</v>
      </c>
      <c r="E106" s="954"/>
    </row>
    <row r="107" spans="2:5">
      <c r="B107" s="599" t="s">
        <v>1343</v>
      </c>
      <c r="C107" s="599" t="s">
        <v>1343</v>
      </c>
      <c r="D107" s="599">
        <v>291</v>
      </c>
      <c r="E107" s="954"/>
    </row>
    <row r="108" spans="2:5">
      <c r="B108" s="599" t="s">
        <v>1343</v>
      </c>
      <c r="C108" s="599" t="s">
        <v>1343</v>
      </c>
      <c r="D108" s="599">
        <v>2910</v>
      </c>
      <c r="E108" s="954"/>
    </row>
    <row r="109" spans="2:5">
      <c r="B109" s="599" t="s">
        <v>1343</v>
      </c>
      <c r="C109" s="599" t="s">
        <v>1343</v>
      </c>
      <c r="D109" s="599">
        <v>292</v>
      </c>
      <c r="E109" s="954"/>
    </row>
    <row r="110" spans="2:5">
      <c r="B110" s="599" t="s">
        <v>1343</v>
      </c>
      <c r="C110" s="599" t="s">
        <v>1343</v>
      </c>
      <c r="D110" s="599">
        <v>2920</v>
      </c>
      <c r="E110" s="954"/>
    </row>
    <row r="111" spans="2:5">
      <c r="B111" s="599" t="s">
        <v>1343</v>
      </c>
      <c r="C111" s="599" t="s">
        <v>1343</v>
      </c>
      <c r="D111" s="599">
        <v>293</v>
      </c>
      <c r="E111" s="954"/>
    </row>
    <row r="112" spans="2:5">
      <c r="B112" s="599" t="s">
        <v>1343</v>
      </c>
      <c r="C112" s="599" t="s">
        <v>1343</v>
      </c>
      <c r="D112" s="599">
        <v>2932</v>
      </c>
      <c r="E112" s="955"/>
    </row>
    <row r="113" spans="1:8">
      <c r="B113" s="277"/>
      <c r="C113" s="277"/>
      <c r="D113" s="277"/>
      <c r="E113" s="25"/>
    </row>
    <row r="114" spans="1:8" ht="15.75" customHeight="1"/>
    <row r="115" spans="1:8" ht="13.5" customHeight="1">
      <c r="B115" s="81"/>
    </row>
    <row r="116" spans="1:8" ht="16.5" customHeight="1">
      <c r="B116" s="935"/>
      <c r="C116" s="935"/>
      <c r="D116" s="935"/>
      <c r="E116" s="935"/>
      <c r="F116" s="935"/>
      <c r="G116" s="935"/>
      <c r="H116" s="675"/>
    </row>
    <row r="117" spans="1:8" ht="30.75" customHeight="1">
      <c r="A117" s="278"/>
      <c r="B117" s="935"/>
      <c r="C117" s="935"/>
      <c r="D117" s="935"/>
      <c r="E117" s="935"/>
      <c r="F117" s="351"/>
      <c r="G117" s="351"/>
    </row>
  </sheetData>
  <mergeCells count="14">
    <mergeCell ref="B5:I5"/>
    <mergeCell ref="B4:I4"/>
    <mergeCell ref="B117:E117"/>
    <mergeCell ref="D9:D17"/>
    <mergeCell ref="E22:E23"/>
    <mergeCell ref="E36:E45"/>
    <mergeCell ref="E46:E61"/>
    <mergeCell ref="E62:E86"/>
    <mergeCell ref="E87:E88"/>
    <mergeCell ref="E89:E97"/>
    <mergeCell ref="E98:E104"/>
    <mergeCell ref="E105:E112"/>
    <mergeCell ref="B116:G116"/>
    <mergeCell ref="E24:E35"/>
  </mergeCells>
  <hyperlinks>
    <hyperlink ref="G2" location="'Index '!A1" display="Return to index" xr:uid="{415D5DF8-7A20-42DD-97D5-694A681A1E37}"/>
    <hyperlink ref="B6" r:id="rId1" xr:uid="{236AB111-C32C-4807-902E-820808401134}"/>
  </hyperlinks>
  <pageMargins left="0.7" right="0.7" top="0.75" bottom="0.75" header="0.3" footer="0.3"/>
  <pageSetup paperSize="9"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ED3E-B896-45AA-8C93-14745208B2C4}">
  <sheetPr>
    <pageSetUpPr fitToPage="1"/>
  </sheetPr>
  <dimension ref="B2:N45"/>
  <sheetViews>
    <sheetView zoomScale="90" zoomScaleNormal="90" workbookViewId="0">
      <selection activeCell="B5" sqref="B5:E5"/>
    </sheetView>
  </sheetViews>
  <sheetFormatPr defaultColWidth="9.140625" defaultRowHeight="15"/>
  <cols>
    <col min="1" max="1" width="6.5703125" style="23" customWidth="1"/>
    <col min="2" max="2" width="32.5703125" style="23" customWidth="1"/>
    <col min="3" max="3" width="15.85546875" style="23" customWidth="1"/>
    <col min="4" max="4" width="33.140625" style="23" customWidth="1"/>
    <col min="5" max="5" width="31.5703125" style="23" customWidth="1"/>
    <col min="6" max="6" width="21.5703125" style="23" customWidth="1"/>
    <col min="7" max="7" width="23.5703125" style="23" customWidth="1"/>
    <col min="8" max="16384" width="9.140625" style="23"/>
  </cols>
  <sheetData>
    <row r="2" spans="2:14" ht="21">
      <c r="B2" s="94" t="s">
        <v>1345</v>
      </c>
      <c r="G2" s="253" t="s">
        <v>224</v>
      </c>
    </row>
    <row r="3" spans="2:14" ht="21">
      <c r="B3" s="94"/>
    </row>
    <row r="4" spans="2:14" ht="21">
      <c r="B4" s="94" t="s">
        <v>1475</v>
      </c>
    </row>
    <row r="5" spans="2:14" ht="96" customHeight="1">
      <c r="B5" s="957" t="s">
        <v>1497</v>
      </c>
      <c r="C5" s="957"/>
      <c r="D5" s="957"/>
      <c r="E5" s="957"/>
    </row>
    <row r="6" spans="2:14" ht="45">
      <c r="B6" s="600" t="str">
        <f>Dates!B2</f>
        <v>At 30 June 2024 (DKK mio.)</v>
      </c>
      <c r="C6" s="383" t="s">
        <v>1346</v>
      </c>
      <c r="D6" s="383" t="s">
        <v>1347</v>
      </c>
      <c r="E6" s="383" t="s">
        <v>1212</v>
      </c>
      <c r="F6" s="383" t="s">
        <v>1348</v>
      </c>
      <c r="G6" s="383" t="s">
        <v>1349</v>
      </c>
    </row>
    <row r="7" spans="2:14">
      <c r="B7" s="574"/>
      <c r="C7" s="590"/>
      <c r="D7" s="590"/>
      <c r="E7" s="166"/>
      <c r="F7" s="329"/>
      <c r="G7" s="590"/>
    </row>
    <row r="8" spans="2:14">
      <c r="B8" s="69" t="s">
        <v>1350</v>
      </c>
      <c r="C8" s="29"/>
      <c r="D8" s="29"/>
      <c r="E8"/>
    </row>
    <row r="9" spans="2:14">
      <c r="B9" s="29"/>
      <c r="C9" s="29"/>
      <c r="D9" s="29"/>
    </row>
    <row r="10" spans="2:14">
      <c r="B10" s="29"/>
      <c r="C10" s="29"/>
      <c r="D10" s="29"/>
      <c r="F10" s="675"/>
    </row>
    <row r="11" spans="2:14" ht="84.75" customHeight="1">
      <c r="B11" s="935"/>
      <c r="C11" s="935"/>
      <c r="D11" s="935"/>
    </row>
    <row r="12" spans="2:14">
      <c r="B12" s="956"/>
      <c r="C12" s="956"/>
      <c r="D12" s="956"/>
      <c r="E12" s="167"/>
      <c r="F12" s="167"/>
    </row>
    <row r="13" spans="2:14">
      <c r="N13" s="236"/>
    </row>
    <row r="45" spans="6:6">
      <c r="F45" s="228"/>
    </row>
  </sheetData>
  <mergeCells count="3">
    <mergeCell ref="B11:D11"/>
    <mergeCell ref="B12:D12"/>
    <mergeCell ref="B5:E5"/>
  </mergeCells>
  <hyperlinks>
    <hyperlink ref="G2" location="'Index '!A1" display="Return to index" xr:uid="{DE52F43F-7811-4DD8-A297-9012A6C81E4F}"/>
  </hyperlinks>
  <pageMargins left="0.7" right="0.7" top="0.75" bottom="0.75" header="0.3" footer="0.3"/>
  <pageSetup paperSize="9" scale="82"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0879-87EF-43F8-B80F-C6330BD6E318}">
  <dimension ref="B2:Q43"/>
  <sheetViews>
    <sheetView zoomScale="90" zoomScaleNormal="90" workbookViewId="0">
      <selection activeCell="F2" sqref="F2"/>
    </sheetView>
  </sheetViews>
  <sheetFormatPr defaultColWidth="8.85546875" defaultRowHeight="12.75"/>
  <cols>
    <col min="1" max="1" width="8.85546875" style="71"/>
    <col min="2" max="2" width="30.5703125" style="71" customWidth="1"/>
    <col min="3" max="3" width="71" style="71" customWidth="1"/>
    <col min="4" max="4" width="11.42578125" style="71" bestFit="1" customWidth="1"/>
    <col min="5" max="5" width="16.5703125" style="71" bestFit="1" customWidth="1"/>
    <col min="6" max="11" width="16" style="71" customWidth="1"/>
    <col min="12" max="12" width="17.5703125" style="71" customWidth="1"/>
    <col min="13" max="13" width="14.42578125" style="71" bestFit="1" customWidth="1"/>
    <col min="14" max="14" width="12" style="71" customWidth="1"/>
    <col min="15" max="15" width="9" style="71" bestFit="1" customWidth="1"/>
    <col min="16" max="16" width="13.5703125" style="71" bestFit="1" customWidth="1"/>
    <col min="17" max="17" width="13.140625" style="71" bestFit="1" customWidth="1"/>
    <col min="18" max="16384" width="8.85546875" style="71"/>
  </cols>
  <sheetData>
    <row r="2" spans="2:17" ht="21">
      <c r="B2" s="94" t="s">
        <v>1351</v>
      </c>
      <c r="F2" s="253" t="s">
        <v>224</v>
      </c>
    </row>
    <row r="5" spans="2:17" ht="15">
      <c r="B5" s="754" t="str">
        <f>Dates!B2</f>
        <v>At 30 June 2024 (DKK mio.)</v>
      </c>
      <c r="C5" s="936" t="s">
        <v>1352</v>
      </c>
      <c r="D5" s="959" t="s">
        <v>843</v>
      </c>
      <c r="E5" s="960"/>
      <c r="F5" s="960"/>
      <c r="G5" s="960"/>
      <c r="H5" s="960"/>
      <c r="I5" s="960"/>
      <c r="J5" s="960"/>
      <c r="K5" s="960"/>
      <c r="L5" s="960"/>
      <c r="M5" s="960"/>
      <c r="N5" s="960"/>
      <c r="O5" s="960"/>
      <c r="P5" s="960"/>
      <c r="Q5" s="961"/>
    </row>
    <row r="6" spans="2:17" ht="15">
      <c r="B6" s="920"/>
      <c r="C6" s="958"/>
      <c r="D6" s="214"/>
      <c r="E6" s="807" t="s">
        <v>1353</v>
      </c>
      <c r="F6" s="919"/>
      <c r="G6" s="919"/>
      <c r="H6" s="919"/>
      <c r="I6" s="919"/>
      <c r="J6" s="919"/>
      <c r="K6" s="919"/>
      <c r="L6" s="919"/>
      <c r="M6" s="919"/>
      <c r="N6" s="919"/>
      <c r="O6" s="919"/>
      <c r="P6" s="919"/>
      <c r="Q6" s="918"/>
    </row>
    <row r="7" spans="2:17" ht="15">
      <c r="B7" s="920"/>
      <c r="C7" s="958"/>
      <c r="D7" s="214"/>
      <c r="E7" s="807" t="s">
        <v>1354</v>
      </c>
      <c r="F7" s="919"/>
      <c r="G7" s="919"/>
      <c r="H7" s="919"/>
      <c r="I7" s="918"/>
      <c r="J7" s="752" t="s">
        <v>1355</v>
      </c>
      <c r="K7" s="752" t="s">
        <v>1356</v>
      </c>
      <c r="L7" s="752" t="s">
        <v>1357</v>
      </c>
      <c r="M7" s="752" t="s">
        <v>1214</v>
      </c>
      <c r="N7" s="752" t="s">
        <v>955</v>
      </c>
      <c r="O7" s="962" t="s">
        <v>781</v>
      </c>
      <c r="P7" s="963"/>
      <c r="Q7" s="964"/>
    </row>
    <row r="8" spans="2:17" ht="45">
      <c r="B8" s="755"/>
      <c r="C8" s="749"/>
      <c r="D8" s="214"/>
      <c r="E8" s="182" t="s">
        <v>1206</v>
      </c>
      <c r="F8" s="182" t="s">
        <v>1207</v>
      </c>
      <c r="G8" s="182" t="s">
        <v>1208</v>
      </c>
      <c r="H8" s="182" t="s">
        <v>1209</v>
      </c>
      <c r="I8" s="644" t="s">
        <v>1210</v>
      </c>
      <c r="J8" s="753"/>
      <c r="K8" s="753"/>
      <c r="L8" s="753"/>
      <c r="M8" s="753"/>
      <c r="N8" s="753"/>
      <c r="O8" s="221"/>
      <c r="P8" s="601" t="s">
        <v>1358</v>
      </c>
      <c r="Q8" s="601" t="s">
        <v>955</v>
      </c>
    </row>
    <row r="9" spans="2:17" ht="15">
      <c r="B9" s="168">
        <v>1</v>
      </c>
      <c r="C9" s="356" t="s">
        <v>1217</v>
      </c>
      <c r="D9" s="415">
        <v>3186</v>
      </c>
      <c r="E9" s="415">
        <v>928</v>
      </c>
      <c r="F9" s="415">
        <v>203</v>
      </c>
      <c r="G9" s="415">
        <v>832</v>
      </c>
      <c r="H9" s="415">
        <v>258</v>
      </c>
      <c r="I9" s="415">
        <v>7</v>
      </c>
      <c r="J9" s="590">
        <v>0</v>
      </c>
      <c r="K9" s="590">
        <v>0</v>
      </c>
      <c r="L9" s="415">
        <v>2221</v>
      </c>
      <c r="M9" s="415">
        <v>110</v>
      </c>
      <c r="N9" s="415">
        <v>435</v>
      </c>
      <c r="O9" s="677">
        <v>-74</v>
      </c>
      <c r="P9" s="677">
        <v>-6</v>
      </c>
      <c r="Q9" s="677">
        <v>-63</v>
      </c>
    </row>
    <row r="10" spans="2:17" ht="15">
      <c r="B10" s="353">
        <v>2</v>
      </c>
      <c r="C10" s="356" t="s">
        <v>1218</v>
      </c>
      <c r="D10" s="415">
        <v>32</v>
      </c>
      <c r="E10" s="415">
        <v>0</v>
      </c>
      <c r="F10" s="590">
        <v>0</v>
      </c>
      <c r="G10" s="590">
        <v>0</v>
      </c>
      <c r="H10" s="590">
        <v>1</v>
      </c>
      <c r="I10" s="590">
        <v>0</v>
      </c>
      <c r="J10" s="590">
        <v>0</v>
      </c>
      <c r="K10" s="590">
        <v>0</v>
      </c>
      <c r="L10" s="590">
        <v>1</v>
      </c>
      <c r="M10" s="590">
        <v>1</v>
      </c>
      <c r="N10" s="590">
        <v>0</v>
      </c>
      <c r="O10" s="590">
        <v>0</v>
      </c>
      <c r="P10" s="590">
        <v>0</v>
      </c>
      <c r="Q10" s="590">
        <v>0</v>
      </c>
    </row>
    <row r="11" spans="2:17" ht="15">
      <c r="B11" s="353">
        <v>3</v>
      </c>
      <c r="C11" s="356" t="s">
        <v>1224</v>
      </c>
      <c r="D11" s="415">
        <v>1115</v>
      </c>
      <c r="E11" s="415">
        <v>316</v>
      </c>
      <c r="F11" s="415">
        <v>12</v>
      </c>
      <c r="G11" s="590">
        <v>1</v>
      </c>
      <c r="H11" s="415">
        <v>147</v>
      </c>
      <c r="I11" s="415">
        <v>0</v>
      </c>
      <c r="J11" s="590">
        <v>0</v>
      </c>
      <c r="K11" s="590">
        <v>0</v>
      </c>
      <c r="L11" s="415">
        <v>476</v>
      </c>
      <c r="M11" s="415">
        <v>49</v>
      </c>
      <c r="N11" s="415">
        <v>84</v>
      </c>
      <c r="O11" s="677">
        <v>-21</v>
      </c>
      <c r="P11" s="590">
        <v>-1</v>
      </c>
      <c r="Q11" s="677">
        <v>-19</v>
      </c>
    </row>
    <row r="12" spans="2:17" ht="15">
      <c r="B12" s="353">
        <v>4</v>
      </c>
      <c r="C12" s="356" t="s">
        <v>1249</v>
      </c>
      <c r="D12" s="415">
        <v>1134</v>
      </c>
      <c r="E12" s="415">
        <v>538</v>
      </c>
      <c r="F12" s="415">
        <v>111</v>
      </c>
      <c r="G12" s="415">
        <v>246</v>
      </c>
      <c r="H12" s="590">
        <v>1</v>
      </c>
      <c r="I12" s="415">
        <v>4</v>
      </c>
      <c r="J12" s="590">
        <v>0</v>
      </c>
      <c r="K12" s="590">
        <v>0</v>
      </c>
      <c r="L12" s="415">
        <v>895</v>
      </c>
      <c r="M12" s="415">
        <v>62</v>
      </c>
      <c r="N12" s="590">
        <v>0</v>
      </c>
      <c r="O12" s="590">
        <v>-9</v>
      </c>
      <c r="P12" s="590">
        <v>-3</v>
      </c>
      <c r="Q12" s="590">
        <v>0</v>
      </c>
    </row>
    <row r="13" spans="2:17" ht="15">
      <c r="B13" s="353">
        <v>5</v>
      </c>
      <c r="C13" s="356" t="s">
        <v>1254</v>
      </c>
      <c r="D13" s="415">
        <v>8</v>
      </c>
      <c r="E13" s="415">
        <v>2</v>
      </c>
      <c r="F13" s="590">
        <v>0</v>
      </c>
      <c r="G13" s="590">
        <v>0</v>
      </c>
      <c r="H13" s="590">
        <v>1</v>
      </c>
      <c r="I13" s="415">
        <v>1</v>
      </c>
      <c r="J13" s="590">
        <v>0</v>
      </c>
      <c r="K13" s="590">
        <v>0</v>
      </c>
      <c r="L13" s="415">
        <v>3</v>
      </c>
      <c r="M13" s="590">
        <v>0</v>
      </c>
      <c r="N13" s="590">
        <v>0</v>
      </c>
      <c r="O13" s="590">
        <v>0</v>
      </c>
      <c r="P13" s="590">
        <v>0</v>
      </c>
      <c r="Q13" s="590">
        <v>0</v>
      </c>
    </row>
    <row r="14" spans="2:17" ht="15">
      <c r="B14" s="353">
        <v>6</v>
      </c>
      <c r="C14" s="356" t="s">
        <v>1255</v>
      </c>
      <c r="D14" s="415">
        <v>1899</v>
      </c>
      <c r="E14" s="415">
        <v>611</v>
      </c>
      <c r="F14" s="415">
        <v>29</v>
      </c>
      <c r="G14" s="415">
        <v>34</v>
      </c>
      <c r="H14" s="415">
        <v>232</v>
      </c>
      <c r="I14" s="415">
        <v>1</v>
      </c>
      <c r="J14" s="590">
        <v>0</v>
      </c>
      <c r="K14" s="590">
        <v>0</v>
      </c>
      <c r="L14" s="415">
        <v>906</v>
      </c>
      <c r="M14" s="415">
        <v>132</v>
      </c>
      <c r="N14" s="415">
        <v>32</v>
      </c>
      <c r="O14" s="677">
        <v>-17</v>
      </c>
      <c r="P14" s="677">
        <v>-6</v>
      </c>
      <c r="Q14" s="677">
        <v>-8</v>
      </c>
    </row>
    <row r="15" spans="2:17" ht="15">
      <c r="B15" s="353">
        <v>7</v>
      </c>
      <c r="C15" s="356" t="s">
        <v>1259</v>
      </c>
      <c r="D15" s="415">
        <v>4100</v>
      </c>
      <c r="E15" s="415">
        <v>719</v>
      </c>
      <c r="F15" s="415">
        <v>21</v>
      </c>
      <c r="G15" s="415">
        <v>15</v>
      </c>
      <c r="H15" s="415">
        <v>175</v>
      </c>
      <c r="I15" s="415">
        <v>0</v>
      </c>
      <c r="J15" s="590">
        <v>0</v>
      </c>
      <c r="K15" s="590">
        <v>0</v>
      </c>
      <c r="L15" s="415">
        <v>930</v>
      </c>
      <c r="M15" s="415">
        <v>245</v>
      </c>
      <c r="N15" s="415">
        <v>92</v>
      </c>
      <c r="O15" s="677">
        <v>-39</v>
      </c>
      <c r="P15" s="677">
        <v>-7</v>
      </c>
      <c r="Q15" s="677">
        <v>-28</v>
      </c>
    </row>
    <row r="16" spans="2:17" ht="15">
      <c r="B16" s="353">
        <v>8</v>
      </c>
      <c r="C16" s="356" t="s">
        <v>1260</v>
      </c>
      <c r="D16" s="415">
        <v>518</v>
      </c>
      <c r="E16" s="415">
        <v>94</v>
      </c>
      <c r="F16" s="415">
        <v>9</v>
      </c>
      <c r="G16" s="590">
        <v>1</v>
      </c>
      <c r="H16" s="415">
        <v>35</v>
      </c>
      <c r="I16" s="415">
        <v>0</v>
      </c>
      <c r="J16" s="590">
        <v>0</v>
      </c>
      <c r="K16" s="590">
        <v>0</v>
      </c>
      <c r="L16" s="415">
        <v>140</v>
      </c>
      <c r="M16" s="415">
        <v>28</v>
      </c>
      <c r="N16" s="415">
        <v>6</v>
      </c>
      <c r="O16" s="590">
        <v>-3</v>
      </c>
      <c r="P16" s="590">
        <v>0</v>
      </c>
      <c r="Q16" s="590">
        <v>-2</v>
      </c>
    </row>
    <row r="17" spans="2:17" ht="15">
      <c r="B17" s="353">
        <v>9</v>
      </c>
      <c r="C17" s="356" t="s">
        <v>1267</v>
      </c>
      <c r="D17" s="415">
        <v>3899</v>
      </c>
      <c r="E17" s="415">
        <v>1691</v>
      </c>
      <c r="F17" s="415">
        <v>380</v>
      </c>
      <c r="G17" s="415">
        <v>161</v>
      </c>
      <c r="H17" s="415">
        <v>237</v>
      </c>
      <c r="I17" s="415">
        <v>3</v>
      </c>
      <c r="J17" s="590">
        <v>0</v>
      </c>
      <c r="K17" s="590">
        <v>0</v>
      </c>
      <c r="L17" s="415">
        <v>2469</v>
      </c>
      <c r="M17" s="415">
        <v>469</v>
      </c>
      <c r="N17" s="415">
        <v>64</v>
      </c>
      <c r="O17" s="418">
        <v>-21</v>
      </c>
      <c r="P17" s="418">
        <v>-7</v>
      </c>
      <c r="Q17" s="418">
        <v>-5</v>
      </c>
    </row>
    <row r="18" spans="2:17" ht="15">
      <c r="B18" s="353">
        <v>10</v>
      </c>
      <c r="C18" s="356" t="s">
        <v>1359</v>
      </c>
      <c r="D18" s="415">
        <v>13443</v>
      </c>
      <c r="E18" s="415">
        <v>1551</v>
      </c>
      <c r="F18" s="415">
        <v>676</v>
      </c>
      <c r="G18" s="415">
        <v>1019</v>
      </c>
      <c r="H18" s="415">
        <v>1430</v>
      </c>
      <c r="I18" s="415">
        <v>6</v>
      </c>
      <c r="J18" s="590">
        <v>57</v>
      </c>
      <c r="K18" s="415">
        <v>7</v>
      </c>
      <c r="L18" s="590">
        <v>4612</v>
      </c>
      <c r="M18" s="415">
        <v>765</v>
      </c>
      <c r="N18" s="415">
        <v>299</v>
      </c>
      <c r="O18" s="418">
        <v>-80</v>
      </c>
      <c r="P18" s="418">
        <v>-15</v>
      </c>
      <c r="Q18" s="418">
        <v>-60</v>
      </c>
    </row>
    <row r="19" spans="2:17" ht="15">
      <c r="B19" s="353">
        <v>11</v>
      </c>
      <c r="C19" s="356" t="s">
        <v>1360</v>
      </c>
      <c r="D19" s="415">
        <v>4020</v>
      </c>
      <c r="E19" s="415">
        <v>862</v>
      </c>
      <c r="F19" s="415">
        <v>144</v>
      </c>
      <c r="G19" s="415">
        <v>310</v>
      </c>
      <c r="H19" s="415">
        <v>158</v>
      </c>
      <c r="I19" s="415">
        <v>3</v>
      </c>
      <c r="J19" s="590">
        <v>10</v>
      </c>
      <c r="K19" s="415">
        <v>0</v>
      </c>
      <c r="L19" s="590">
        <v>1465</v>
      </c>
      <c r="M19" s="415">
        <v>189</v>
      </c>
      <c r="N19" s="415">
        <v>171</v>
      </c>
      <c r="O19" s="418">
        <v>-43</v>
      </c>
      <c r="P19" s="418">
        <v>-4</v>
      </c>
      <c r="Q19" s="418">
        <v>-34</v>
      </c>
    </row>
    <row r="20" spans="2:17" ht="15">
      <c r="B20" s="353">
        <v>12</v>
      </c>
      <c r="C20" s="356" t="s">
        <v>1361</v>
      </c>
      <c r="D20" s="590">
        <v>0</v>
      </c>
      <c r="E20" s="590">
        <v>0</v>
      </c>
      <c r="F20" s="590">
        <v>0</v>
      </c>
      <c r="G20" s="590">
        <v>0</v>
      </c>
      <c r="H20" s="590">
        <v>0</v>
      </c>
      <c r="I20" s="590">
        <v>0</v>
      </c>
      <c r="J20" s="590">
        <v>0</v>
      </c>
      <c r="K20" s="590">
        <v>0</v>
      </c>
      <c r="L20" s="590">
        <v>0</v>
      </c>
      <c r="M20" s="590">
        <v>0</v>
      </c>
      <c r="N20" s="590">
        <v>0</v>
      </c>
      <c r="O20" s="590">
        <v>0</v>
      </c>
      <c r="P20" s="590">
        <v>0</v>
      </c>
      <c r="Q20" s="590">
        <v>0</v>
      </c>
    </row>
    <row r="21" spans="2:17" ht="15">
      <c r="B21" s="353">
        <v>13</v>
      </c>
      <c r="C21" s="356" t="s">
        <v>1362</v>
      </c>
      <c r="D21" s="590">
        <v>0</v>
      </c>
      <c r="E21" s="590">
        <v>0</v>
      </c>
      <c r="F21" s="590">
        <v>0</v>
      </c>
      <c r="G21" s="590">
        <v>0</v>
      </c>
      <c r="H21" s="590">
        <v>0</v>
      </c>
      <c r="I21" s="590">
        <v>0</v>
      </c>
      <c r="J21" s="590">
        <v>0</v>
      </c>
      <c r="K21" s="590">
        <v>0</v>
      </c>
      <c r="L21" s="590">
        <v>0</v>
      </c>
      <c r="M21" s="590">
        <v>0</v>
      </c>
      <c r="N21" s="590">
        <v>0</v>
      </c>
      <c r="O21" s="590">
        <v>0</v>
      </c>
      <c r="P21" s="590">
        <v>0</v>
      </c>
      <c r="Q21" s="590">
        <v>0</v>
      </c>
    </row>
    <row r="22" spans="2:17" ht="15">
      <c r="B22" s="23"/>
      <c r="C22" s="23"/>
      <c r="D22" s="23"/>
      <c r="E22" s="23"/>
      <c r="F22" s="23"/>
      <c r="G22" s="23"/>
      <c r="H22" s="23"/>
      <c r="I22" s="23"/>
      <c r="J22" s="23"/>
      <c r="K22" s="23"/>
      <c r="L22" s="23"/>
      <c r="M22" s="23"/>
      <c r="N22" s="23"/>
      <c r="O22" s="23"/>
      <c r="P22" s="23"/>
      <c r="Q22" s="23"/>
    </row>
    <row r="23" spans="2:17" ht="15">
      <c r="B23" s="23"/>
      <c r="C23" s="23"/>
      <c r="D23" s="23"/>
      <c r="E23" s="23"/>
      <c r="F23" s="23"/>
      <c r="G23" s="23"/>
      <c r="H23" s="23"/>
      <c r="I23" s="23"/>
      <c r="J23" s="23"/>
      <c r="K23" s="23"/>
      <c r="L23" s="23"/>
      <c r="M23" s="23"/>
      <c r="N23" s="23"/>
      <c r="O23" s="23"/>
      <c r="P23" s="23"/>
      <c r="Q23" s="23"/>
    </row>
    <row r="24" spans="2:17" ht="48.75" customHeight="1">
      <c r="B24" s="722" t="s">
        <v>1501</v>
      </c>
      <c r="C24" s="722"/>
      <c r="D24" s="23"/>
      <c r="E24" s="965"/>
      <c r="F24" s="966"/>
      <c r="G24" s="23"/>
      <c r="H24" s="23"/>
      <c r="I24" s="23"/>
      <c r="J24" s="23"/>
      <c r="K24" s="23"/>
      <c r="L24" s="23"/>
      <c r="M24" s="23"/>
      <c r="N24" s="23"/>
      <c r="O24" s="23"/>
      <c r="P24" s="23"/>
      <c r="Q24" s="23"/>
    </row>
    <row r="25" spans="2:17" ht="17.25" customHeight="1">
      <c r="B25" s="935" t="s">
        <v>1363</v>
      </c>
      <c r="C25" s="935"/>
      <c r="D25" s="23"/>
      <c r="E25" s="23"/>
      <c r="F25" s="23"/>
      <c r="G25" s="23"/>
      <c r="H25" s="23"/>
      <c r="I25" s="23"/>
      <c r="J25" s="23"/>
      <c r="K25" s="23"/>
      <c r="L25" s="23"/>
      <c r="M25" s="23"/>
      <c r="N25" s="23"/>
      <c r="O25" s="23"/>
      <c r="P25" s="23"/>
      <c r="Q25" s="23"/>
    </row>
    <row r="26" spans="2:17" ht="49.5" customHeight="1">
      <c r="B26" s="722" t="s">
        <v>1272</v>
      </c>
      <c r="C26" s="722"/>
      <c r="D26" s="23"/>
      <c r="E26" s="23"/>
      <c r="F26" s="23"/>
      <c r="G26" s="23"/>
      <c r="H26" s="23"/>
      <c r="I26" s="23"/>
      <c r="J26" s="23"/>
      <c r="K26" s="23"/>
      <c r="L26" s="23"/>
      <c r="M26" s="23"/>
      <c r="N26" s="23"/>
      <c r="O26" s="23"/>
      <c r="P26" s="23"/>
      <c r="Q26" s="23"/>
    </row>
    <row r="27" spans="2:17" ht="15" customHeight="1">
      <c r="B27" s="722" t="s">
        <v>1364</v>
      </c>
      <c r="C27" s="722"/>
      <c r="D27" s="23"/>
      <c r="E27" s="23"/>
      <c r="F27" s="23"/>
      <c r="G27" s="23"/>
      <c r="H27" s="23"/>
      <c r="I27" s="23"/>
      <c r="J27" s="23"/>
      <c r="K27" s="23"/>
      <c r="L27" s="23"/>
      <c r="M27" s="23"/>
      <c r="N27" s="23"/>
      <c r="O27" s="23"/>
      <c r="P27" s="23"/>
      <c r="Q27" s="23"/>
    </row>
    <row r="28" spans="2:17" ht="15" customHeight="1">
      <c r="B28" s="967" t="s">
        <v>1365</v>
      </c>
      <c r="C28" s="967"/>
      <c r="D28" s="23"/>
      <c r="E28" s="23"/>
      <c r="F28" s="23"/>
      <c r="G28" s="23"/>
      <c r="H28" s="23"/>
      <c r="I28" s="23"/>
      <c r="J28" s="23"/>
      <c r="K28" s="23"/>
      <c r="L28" s="23"/>
      <c r="M28" s="23"/>
      <c r="N28" s="23"/>
      <c r="O28" s="23"/>
      <c r="P28" s="23"/>
      <c r="Q28" s="23"/>
    </row>
    <row r="29" spans="2:17" ht="42" customHeight="1">
      <c r="B29" s="968" t="s">
        <v>1366</v>
      </c>
      <c r="C29" s="968"/>
      <c r="D29" s="23"/>
      <c r="E29" s="23"/>
      <c r="F29" s="23"/>
      <c r="G29" s="23"/>
      <c r="H29" s="23"/>
      <c r="I29" s="23"/>
      <c r="J29" s="23"/>
      <c r="K29" s="23"/>
      <c r="L29" s="23"/>
      <c r="M29" s="23"/>
      <c r="N29" s="23"/>
      <c r="O29" s="23"/>
      <c r="P29" s="23"/>
      <c r="Q29" s="23"/>
    </row>
    <row r="30" spans="2:17" ht="51.75" customHeight="1">
      <c r="B30" s="722" t="s">
        <v>1367</v>
      </c>
      <c r="C30" s="722"/>
      <c r="D30" s="23"/>
      <c r="E30" s="23"/>
      <c r="F30" s="23"/>
      <c r="G30" s="23"/>
      <c r="H30" s="23"/>
      <c r="I30" s="23"/>
      <c r="J30" s="23"/>
      <c r="K30" s="23"/>
      <c r="L30" s="23"/>
      <c r="M30" s="23"/>
      <c r="N30" s="23"/>
      <c r="O30" s="23"/>
      <c r="P30" s="23"/>
      <c r="Q30" s="23"/>
    </row>
    <row r="31" spans="2:17" ht="141.75" customHeight="1">
      <c r="B31" s="968" t="s">
        <v>1476</v>
      </c>
      <c r="C31" s="968"/>
      <c r="D31" s="23"/>
      <c r="E31" s="23"/>
      <c r="F31" s="23"/>
      <c r="G31" s="23"/>
      <c r="H31" s="23"/>
      <c r="I31" s="23"/>
      <c r="J31" s="23"/>
      <c r="K31" s="23"/>
      <c r="L31" s="23"/>
      <c r="M31" s="23"/>
      <c r="N31" s="23"/>
      <c r="O31" s="23"/>
      <c r="P31" s="23" t="s">
        <v>1477</v>
      </c>
      <c r="Q31" s="23"/>
    </row>
    <row r="32" spans="2:17" ht="160.5" customHeight="1">
      <c r="B32" s="722" t="s">
        <v>1368</v>
      </c>
      <c r="C32" s="722"/>
      <c r="D32" s="23"/>
      <c r="E32" s="23"/>
      <c r="F32" s="23"/>
      <c r="G32" s="23"/>
      <c r="H32" s="23"/>
      <c r="I32" s="23"/>
      <c r="J32" s="23"/>
      <c r="K32" s="23"/>
      <c r="L32" s="23"/>
      <c r="M32" s="23"/>
      <c r="N32" s="23"/>
      <c r="O32" s="23"/>
      <c r="P32" s="23"/>
      <c r="Q32" s="23"/>
    </row>
    <row r="33" spans="2:17" ht="174.75" customHeight="1">
      <c r="B33" s="722" t="s">
        <v>1369</v>
      </c>
      <c r="C33" s="722"/>
      <c r="D33" s="23"/>
      <c r="E33" s="23"/>
      <c r="F33" s="23"/>
      <c r="G33" s="23"/>
      <c r="H33" s="23"/>
      <c r="I33" s="23"/>
      <c r="J33" s="23"/>
      <c r="K33" s="23"/>
      <c r="L33" s="23"/>
      <c r="M33" s="23"/>
      <c r="N33" s="23"/>
      <c r="O33" s="23"/>
      <c r="P33" s="23"/>
      <c r="Q33" s="23"/>
    </row>
    <row r="34" spans="2:17" ht="43.5" customHeight="1">
      <c r="B34" s="722" t="s">
        <v>1273</v>
      </c>
      <c r="C34" s="722"/>
      <c r="D34" s="23"/>
      <c r="E34" s="23"/>
      <c r="F34" s="23"/>
      <c r="G34" s="23"/>
      <c r="H34" s="23"/>
      <c r="I34" s="23"/>
      <c r="J34" s="23"/>
      <c r="K34" s="23"/>
      <c r="L34" s="23"/>
      <c r="M34" s="23"/>
      <c r="N34" s="23"/>
      <c r="O34" s="23"/>
      <c r="P34" s="23"/>
      <c r="Q34" s="23"/>
    </row>
    <row r="35" spans="2:17" ht="26.25" customHeight="1">
      <c r="B35" s="969" t="s">
        <v>1370</v>
      </c>
      <c r="C35" s="969"/>
    </row>
    <row r="36" spans="2:17" ht="30" customHeight="1">
      <c r="B36" s="935" t="s">
        <v>1274</v>
      </c>
      <c r="C36" s="935"/>
    </row>
    <row r="43" spans="2:17">
      <c r="F43" s="227"/>
    </row>
  </sheetData>
  <mergeCells count="25">
    <mergeCell ref="B35:C35"/>
    <mergeCell ref="B36:C36"/>
    <mergeCell ref="B30:C30"/>
    <mergeCell ref="B31:C31"/>
    <mergeCell ref="B32:C32"/>
    <mergeCell ref="B33:C33"/>
    <mergeCell ref="B34:C34"/>
    <mergeCell ref="B25:C25"/>
    <mergeCell ref="B26:C26"/>
    <mergeCell ref="B27:C27"/>
    <mergeCell ref="B28:C28"/>
    <mergeCell ref="B29:C29"/>
    <mergeCell ref="B5:B8"/>
    <mergeCell ref="B24:C24"/>
    <mergeCell ref="C5:C8"/>
    <mergeCell ref="D5:Q5"/>
    <mergeCell ref="E6:Q6"/>
    <mergeCell ref="E7:I7"/>
    <mergeCell ref="J7:J8"/>
    <mergeCell ref="K7:K8"/>
    <mergeCell ref="L7:L8"/>
    <mergeCell ref="M7:M8"/>
    <mergeCell ref="N7:N8"/>
    <mergeCell ref="O7:Q7"/>
    <mergeCell ref="E24:F24"/>
  </mergeCells>
  <hyperlinks>
    <hyperlink ref="F2" location="'Index '!A1" display="Return to index" xr:uid="{3614468D-7A09-4978-AE5B-491A1D2E4CF8}"/>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11FC-5F7D-4B64-9AF9-76711DD6A747}">
  <dimension ref="B2:F14"/>
  <sheetViews>
    <sheetView zoomScale="90" zoomScaleNormal="90" workbookViewId="0">
      <selection activeCell="E2" sqref="E2"/>
    </sheetView>
  </sheetViews>
  <sheetFormatPr defaultColWidth="9.140625" defaultRowHeight="15"/>
  <cols>
    <col min="1" max="1" width="9.140625" style="23"/>
    <col min="2" max="2" width="34.42578125" style="23" customWidth="1"/>
    <col min="3" max="3" width="24.5703125" style="23" bestFit="1" customWidth="1"/>
    <col min="4" max="4" width="25" style="23" bestFit="1" customWidth="1"/>
    <col min="5" max="5" width="57.42578125" style="23" bestFit="1" customWidth="1"/>
    <col min="6" max="6" width="28.85546875" style="23" bestFit="1" customWidth="1"/>
    <col min="7" max="16384" width="9.140625" style="23"/>
  </cols>
  <sheetData>
    <row r="2" spans="2:6" ht="21">
      <c r="B2" s="94" t="s">
        <v>1371</v>
      </c>
      <c r="E2" s="253" t="s">
        <v>224</v>
      </c>
    </row>
    <row r="3" spans="2:6" ht="21">
      <c r="B3" s="94"/>
    </row>
    <row r="5" spans="2:6">
      <c r="B5" s="383" t="str">
        <f>Dates!B4</f>
        <v>At 30 June 2024 (%)</v>
      </c>
      <c r="C5" s="807" t="s">
        <v>1372</v>
      </c>
      <c r="D5" s="919"/>
      <c r="E5" s="918"/>
      <c r="F5" s="752" t="s">
        <v>1373</v>
      </c>
    </row>
    <row r="6" spans="2:6">
      <c r="B6" s="535"/>
      <c r="C6" s="535" t="s">
        <v>1374</v>
      </c>
      <c r="D6" s="535" t="s">
        <v>1375</v>
      </c>
      <c r="E6" s="535" t="s">
        <v>1376</v>
      </c>
      <c r="F6" s="753"/>
    </row>
    <row r="7" spans="2:6">
      <c r="B7" s="602" t="s">
        <v>1377</v>
      </c>
      <c r="C7" s="697">
        <v>0.59</v>
      </c>
      <c r="D7" s="590">
        <v>0</v>
      </c>
      <c r="E7" s="697">
        <v>0.59</v>
      </c>
      <c r="F7" s="697">
        <v>59.91</v>
      </c>
    </row>
    <row r="8" spans="2:6">
      <c r="B8" s="602" t="s">
        <v>1378</v>
      </c>
      <c r="C8" s="697">
        <v>0.54</v>
      </c>
      <c r="D8" s="590">
        <v>0</v>
      </c>
      <c r="E8" s="697">
        <v>0.54</v>
      </c>
      <c r="F8" s="697">
        <v>66.900000000000006</v>
      </c>
    </row>
    <row r="9" spans="2:6">
      <c r="B9" s="23" t="s">
        <v>1379</v>
      </c>
    </row>
    <row r="11" spans="2:6" ht="3" customHeight="1"/>
    <row r="12" spans="2:6" ht="42" customHeight="1">
      <c r="B12" s="721" t="s">
        <v>1480</v>
      </c>
      <c r="C12" s="721"/>
      <c r="D12" s="721"/>
    </row>
    <row r="13" spans="2:6" ht="27" customHeight="1">
      <c r="B13" s="956" t="s">
        <v>1478</v>
      </c>
      <c r="C13" s="956"/>
      <c r="D13" s="956"/>
      <c r="E13" s="675"/>
    </row>
    <row r="14" spans="2:6" ht="39.75" customHeight="1">
      <c r="B14" s="956" t="s">
        <v>1479</v>
      </c>
      <c r="C14" s="956"/>
      <c r="D14" s="956"/>
    </row>
  </sheetData>
  <mergeCells count="5">
    <mergeCell ref="C5:E5"/>
    <mergeCell ref="F5:F6"/>
    <mergeCell ref="B13:D13"/>
    <mergeCell ref="B14:D14"/>
    <mergeCell ref="B12:D12"/>
  </mergeCells>
  <hyperlinks>
    <hyperlink ref="E2" location="'Index '!A1" display="Return to index" xr:uid="{95145958-F24D-4F03-93B8-A3E709AE0D18}"/>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2F29-3D8F-4B33-984D-47AB5DD2EB47}">
  <dimension ref="A2:Y310"/>
  <sheetViews>
    <sheetView zoomScale="90" zoomScaleNormal="90" workbookViewId="0">
      <selection activeCell="F2" sqref="F2"/>
    </sheetView>
  </sheetViews>
  <sheetFormatPr defaultColWidth="9.140625" defaultRowHeight="15"/>
  <cols>
    <col min="1" max="1" width="9.140625" style="23"/>
    <col min="2" max="2" width="8.42578125" style="23" customWidth="1"/>
    <col min="3" max="3" width="60" style="23" customWidth="1"/>
    <col min="4" max="5" width="12.5703125" style="23" customWidth="1"/>
    <col min="6" max="6" width="17.42578125" style="23" customWidth="1"/>
    <col min="7" max="19" width="12.5703125" style="23" customWidth="1"/>
    <col min="20" max="16384" width="9.140625" style="23"/>
  </cols>
  <sheetData>
    <row r="2" spans="2:19" ht="21">
      <c r="B2" s="94" t="s">
        <v>1380</v>
      </c>
      <c r="F2" s="253" t="s">
        <v>224</v>
      </c>
    </row>
    <row r="4" spans="2:19">
      <c r="B4" s="24"/>
      <c r="C4" s="24"/>
    </row>
    <row r="5" spans="2:19">
      <c r="B5" s="740" t="str">
        <f>Dates!B2</f>
        <v>At 30 June 2024 (DKK mio.)</v>
      </c>
      <c r="C5" s="936"/>
      <c r="D5" s="740" t="s">
        <v>1381</v>
      </c>
      <c r="E5" s="741"/>
      <c r="F5" s="741"/>
      <c r="G5" s="741"/>
      <c r="H5" s="741"/>
      <c r="I5" s="741"/>
      <c r="J5" s="741"/>
      <c r="K5" s="741"/>
      <c r="L5" s="741"/>
      <c r="M5" s="741"/>
      <c r="N5" s="741"/>
      <c r="O5" s="741"/>
      <c r="P5" s="741"/>
      <c r="Q5" s="741"/>
      <c r="R5" s="741"/>
      <c r="S5" s="936"/>
    </row>
    <row r="6" spans="2:19">
      <c r="B6" s="970"/>
      <c r="C6" s="958"/>
      <c r="D6" s="756" t="s">
        <v>1382</v>
      </c>
      <c r="E6" s="807" t="s">
        <v>1383</v>
      </c>
      <c r="F6" s="919"/>
      <c r="G6" s="919"/>
      <c r="H6" s="919"/>
      <c r="I6" s="918"/>
      <c r="J6" s="807" t="s">
        <v>1384</v>
      </c>
      <c r="K6" s="919"/>
      <c r="L6" s="919"/>
      <c r="M6" s="919"/>
      <c r="N6" s="918"/>
      <c r="O6" s="807" t="s">
        <v>1385</v>
      </c>
      <c r="P6" s="919"/>
      <c r="Q6" s="919"/>
      <c r="R6" s="919"/>
      <c r="S6" s="918"/>
    </row>
    <row r="7" spans="2:19">
      <c r="B7" s="970"/>
      <c r="C7" s="958"/>
      <c r="D7" s="756"/>
      <c r="E7" s="740" t="s">
        <v>1386</v>
      </c>
      <c r="F7" s="741"/>
      <c r="G7" s="741"/>
      <c r="H7" s="741"/>
      <c r="I7" s="936"/>
      <c r="J7" s="740" t="s">
        <v>1386</v>
      </c>
      <c r="K7" s="741"/>
      <c r="L7" s="741"/>
      <c r="M7" s="741"/>
      <c r="N7" s="936"/>
      <c r="O7" s="740" t="s">
        <v>1386</v>
      </c>
      <c r="P7" s="741"/>
      <c r="Q7" s="741"/>
      <c r="R7" s="741"/>
      <c r="S7" s="936"/>
    </row>
    <row r="8" spans="2:19">
      <c r="B8" s="970"/>
      <c r="C8" s="958"/>
      <c r="D8" s="756"/>
      <c r="E8" s="263"/>
      <c r="F8" s="740" t="s">
        <v>1387</v>
      </c>
      <c r="G8" s="741"/>
      <c r="H8" s="741"/>
      <c r="I8" s="936"/>
      <c r="J8" s="263"/>
      <c r="K8" s="740" t="s">
        <v>1387</v>
      </c>
      <c r="L8" s="741"/>
      <c r="M8" s="741"/>
      <c r="N8" s="936"/>
      <c r="O8" s="263"/>
      <c r="P8" s="740" t="s">
        <v>1387</v>
      </c>
      <c r="Q8" s="741"/>
      <c r="R8" s="741"/>
      <c r="S8" s="936"/>
    </row>
    <row r="9" spans="2:19" ht="45">
      <c r="B9" s="970"/>
      <c r="C9" s="958"/>
      <c r="D9" s="753"/>
      <c r="E9" s="270"/>
      <c r="F9" s="270"/>
      <c r="G9" s="601" t="s">
        <v>1388</v>
      </c>
      <c r="H9" s="601" t="s">
        <v>1389</v>
      </c>
      <c r="I9" s="601" t="s">
        <v>1390</v>
      </c>
      <c r="J9" s="270"/>
      <c r="K9" s="270"/>
      <c r="L9" s="601" t="s">
        <v>1388</v>
      </c>
      <c r="M9" s="601" t="s">
        <v>1391</v>
      </c>
      <c r="N9" s="601" t="s">
        <v>1390</v>
      </c>
      <c r="O9" s="270"/>
      <c r="P9" s="270"/>
      <c r="Q9" s="601" t="s">
        <v>1388</v>
      </c>
      <c r="R9" s="601" t="s">
        <v>1392</v>
      </c>
      <c r="S9" s="601" t="s">
        <v>1390</v>
      </c>
    </row>
    <row r="10" spans="2:19">
      <c r="B10" s="728" t="s">
        <v>1393</v>
      </c>
      <c r="C10" s="729"/>
      <c r="D10" s="729"/>
      <c r="E10" s="729"/>
      <c r="F10" s="729"/>
      <c r="G10" s="729"/>
      <c r="H10" s="729"/>
      <c r="I10" s="729"/>
      <c r="J10" s="729"/>
      <c r="K10" s="729"/>
      <c r="L10" s="729"/>
      <c r="M10" s="729"/>
      <c r="N10" s="729"/>
      <c r="O10" s="729"/>
      <c r="P10" s="729"/>
      <c r="Q10" s="729"/>
      <c r="R10" s="729"/>
      <c r="S10" s="730"/>
    </row>
    <row r="11" spans="2:19" ht="30">
      <c r="B11" s="268">
        <v>1</v>
      </c>
      <c r="C11" s="269" t="s">
        <v>1394</v>
      </c>
      <c r="D11" s="698">
        <v>6181.95</v>
      </c>
      <c r="E11" s="590">
        <v>624.69000000000005</v>
      </c>
      <c r="F11" s="590">
        <v>165.24</v>
      </c>
      <c r="G11" s="590">
        <v>0</v>
      </c>
      <c r="H11" s="590">
        <v>4.84</v>
      </c>
      <c r="I11" s="590">
        <v>155.16</v>
      </c>
      <c r="J11" s="590">
        <v>2.86</v>
      </c>
      <c r="K11" s="590">
        <v>2.61</v>
      </c>
      <c r="L11" s="590">
        <v>0</v>
      </c>
      <c r="M11" s="590">
        <v>2.52</v>
      </c>
      <c r="N11" s="590">
        <v>0</v>
      </c>
      <c r="O11" s="590">
        <v>1208.3699999999999</v>
      </c>
      <c r="P11" s="590">
        <v>165.9</v>
      </c>
      <c r="Q11" s="590">
        <v>0</v>
      </c>
      <c r="R11" s="590">
        <v>4.83</v>
      </c>
      <c r="S11" s="590">
        <v>154.19999999999999</v>
      </c>
    </row>
    <row r="12" spans="2:19">
      <c r="B12" s="268">
        <v>2</v>
      </c>
      <c r="C12" s="603" t="s">
        <v>1395</v>
      </c>
      <c r="D12" s="698">
        <v>4537.4799999999996</v>
      </c>
      <c r="E12" s="590">
        <v>0</v>
      </c>
      <c r="F12" s="590">
        <v>0</v>
      </c>
      <c r="G12" s="590">
        <v>0</v>
      </c>
      <c r="H12" s="590">
        <v>0</v>
      </c>
      <c r="I12" s="590">
        <v>0</v>
      </c>
      <c r="J12" s="590">
        <v>0</v>
      </c>
      <c r="K12" s="590">
        <v>0</v>
      </c>
      <c r="L12" s="590">
        <v>0</v>
      </c>
      <c r="M12" s="590">
        <v>0</v>
      </c>
      <c r="N12" s="590">
        <v>0</v>
      </c>
      <c r="O12" s="590">
        <v>286.42</v>
      </c>
      <c r="P12" s="590">
        <v>0</v>
      </c>
      <c r="Q12" s="590">
        <v>0</v>
      </c>
      <c r="R12" s="590">
        <v>0</v>
      </c>
      <c r="S12" s="590">
        <v>0</v>
      </c>
    </row>
    <row r="13" spans="2:19">
      <c r="B13" s="268">
        <v>3</v>
      </c>
      <c r="C13" s="571" t="s">
        <v>802</v>
      </c>
      <c r="D13" s="698">
        <v>3960.83</v>
      </c>
      <c r="E13" s="590">
        <v>0</v>
      </c>
      <c r="F13" s="590">
        <v>0</v>
      </c>
      <c r="G13" s="590">
        <v>0</v>
      </c>
      <c r="H13" s="590">
        <v>0</v>
      </c>
      <c r="I13" s="590">
        <v>0</v>
      </c>
      <c r="J13" s="590">
        <v>0</v>
      </c>
      <c r="K13" s="590">
        <v>0</v>
      </c>
      <c r="L13" s="590">
        <v>0</v>
      </c>
      <c r="M13" s="590">
        <v>0</v>
      </c>
      <c r="N13" s="590">
        <v>0</v>
      </c>
      <c r="O13" s="590">
        <v>4.0599999999999996</v>
      </c>
      <c r="P13" s="590">
        <v>0</v>
      </c>
      <c r="Q13" s="590">
        <v>0</v>
      </c>
      <c r="R13" s="590">
        <v>0</v>
      </c>
      <c r="S13" s="590">
        <v>0</v>
      </c>
    </row>
    <row r="14" spans="2:19">
      <c r="B14" s="268">
        <v>4</v>
      </c>
      <c r="C14" s="604" t="s">
        <v>796</v>
      </c>
      <c r="D14" s="698">
        <v>13.06</v>
      </c>
      <c r="E14" s="590">
        <v>0</v>
      </c>
      <c r="F14" s="590">
        <v>0</v>
      </c>
      <c r="G14" s="590">
        <v>0</v>
      </c>
      <c r="H14" s="590">
        <v>0</v>
      </c>
      <c r="I14" s="590">
        <v>0</v>
      </c>
      <c r="J14" s="590">
        <v>0</v>
      </c>
      <c r="K14" s="590">
        <v>0</v>
      </c>
      <c r="L14" s="590">
        <v>0</v>
      </c>
      <c r="M14" s="590">
        <v>0</v>
      </c>
      <c r="N14" s="590">
        <v>0</v>
      </c>
      <c r="O14" s="590">
        <v>4.0599999999999996</v>
      </c>
      <c r="P14" s="590">
        <v>0</v>
      </c>
      <c r="Q14" s="590">
        <v>0</v>
      </c>
      <c r="R14" s="590">
        <v>0</v>
      </c>
      <c r="S14" s="590">
        <v>0</v>
      </c>
    </row>
    <row r="15" spans="2:19">
      <c r="B15" s="268">
        <v>5</v>
      </c>
      <c r="C15" s="604" t="s">
        <v>1396</v>
      </c>
      <c r="D15" s="698">
        <v>3935.45</v>
      </c>
      <c r="E15" s="590">
        <v>0</v>
      </c>
      <c r="F15" s="590">
        <v>0</v>
      </c>
      <c r="G15" s="590">
        <v>0</v>
      </c>
      <c r="H15" s="590">
        <v>0</v>
      </c>
      <c r="I15" s="590">
        <v>0</v>
      </c>
      <c r="J15" s="590">
        <v>0</v>
      </c>
      <c r="K15" s="590">
        <v>0</v>
      </c>
      <c r="L15" s="590">
        <v>0</v>
      </c>
      <c r="M15" s="590">
        <v>0</v>
      </c>
      <c r="N15" s="590">
        <v>0</v>
      </c>
      <c r="O15" s="590">
        <v>0</v>
      </c>
      <c r="P15" s="590">
        <v>0</v>
      </c>
      <c r="Q15" s="590">
        <v>0</v>
      </c>
      <c r="R15" s="590">
        <v>0</v>
      </c>
      <c r="S15" s="590">
        <v>0</v>
      </c>
    </row>
    <row r="16" spans="2:19">
      <c r="B16" s="268">
        <v>6</v>
      </c>
      <c r="C16" s="604" t="s">
        <v>1397</v>
      </c>
      <c r="D16" s="698">
        <v>12.31</v>
      </c>
      <c r="E16" s="590">
        <v>0</v>
      </c>
      <c r="F16" s="590">
        <v>0</v>
      </c>
      <c r="G16" s="160" t="s">
        <v>1481</v>
      </c>
      <c r="H16" s="590">
        <v>0</v>
      </c>
      <c r="I16" s="590">
        <v>0</v>
      </c>
      <c r="J16" s="590">
        <v>0</v>
      </c>
      <c r="K16" s="590">
        <v>0</v>
      </c>
      <c r="L16" s="160" t="s">
        <v>1481</v>
      </c>
      <c r="M16" s="590">
        <v>0</v>
      </c>
      <c r="N16" s="590">
        <v>0</v>
      </c>
      <c r="O16" s="590">
        <v>0</v>
      </c>
      <c r="P16" s="590">
        <v>0</v>
      </c>
      <c r="Q16" s="160" t="s">
        <v>1481</v>
      </c>
      <c r="R16" s="590">
        <v>0</v>
      </c>
      <c r="S16" s="590">
        <v>0</v>
      </c>
    </row>
    <row r="17" spans="2:25">
      <c r="B17" s="268">
        <v>7</v>
      </c>
      <c r="C17" s="571" t="s">
        <v>804</v>
      </c>
      <c r="D17" s="698">
        <v>576.65</v>
      </c>
      <c r="E17" s="590">
        <v>0</v>
      </c>
      <c r="F17" s="590">
        <v>0</v>
      </c>
      <c r="G17" s="590">
        <v>0</v>
      </c>
      <c r="H17" s="590">
        <v>0</v>
      </c>
      <c r="I17" s="590">
        <v>0</v>
      </c>
      <c r="J17" s="590">
        <v>0</v>
      </c>
      <c r="K17" s="590">
        <v>0</v>
      </c>
      <c r="L17" s="590">
        <v>0</v>
      </c>
      <c r="M17" s="590">
        <v>0</v>
      </c>
      <c r="N17" s="590">
        <v>0</v>
      </c>
      <c r="O17" s="590">
        <v>282.35000000000002</v>
      </c>
      <c r="P17" s="590">
        <v>0</v>
      </c>
      <c r="Q17" s="590">
        <v>0</v>
      </c>
      <c r="R17" s="590">
        <v>0</v>
      </c>
      <c r="S17" s="590">
        <v>0</v>
      </c>
    </row>
    <row r="18" spans="2:25">
      <c r="B18" s="268">
        <v>8</v>
      </c>
      <c r="C18" s="604" t="s">
        <v>1398</v>
      </c>
      <c r="D18" s="590">
        <v>0</v>
      </c>
      <c r="E18" s="590">
        <v>0</v>
      </c>
      <c r="F18" s="590">
        <v>0</v>
      </c>
      <c r="G18" s="590">
        <v>0</v>
      </c>
      <c r="H18" s="590">
        <v>0</v>
      </c>
      <c r="I18" s="590">
        <v>0</v>
      </c>
      <c r="J18" s="590">
        <v>0</v>
      </c>
      <c r="K18" s="590">
        <v>0</v>
      </c>
      <c r="L18" s="590">
        <v>0</v>
      </c>
      <c r="M18" s="590">
        <v>0</v>
      </c>
      <c r="N18" s="590">
        <v>0</v>
      </c>
      <c r="O18" s="590">
        <v>0</v>
      </c>
      <c r="P18" s="590">
        <v>0</v>
      </c>
      <c r="Q18" s="590">
        <v>0</v>
      </c>
      <c r="R18" s="590">
        <v>0</v>
      </c>
      <c r="S18" s="590">
        <v>0</v>
      </c>
    </row>
    <row r="19" spans="2:25">
      <c r="B19" s="268">
        <v>9</v>
      </c>
      <c r="C19" s="605" t="s">
        <v>796</v>
      </c>
      <c r="D19" s="590">
        <v>0</v>
      </c>
      <c r="E19" s="590">
        <v>0</v>
      </c>
      <c r="F19" s="590">
        <v>0</v>
      </c>
      <c r="G19" s="590">
        <v>0</v>
      </c>
      <c r="H19" s="590">
        <v>0</v>
      </c>
      <c r="I19" s="590">
        <v>0</v>
      </c>
      <c r="J19" s="590">
        <v>0</v>
      </c>
      <c r="K19" s="590">
        <v>0</v>
      </c>
      <c r="L19" s="590">
        <v>0</v>
      </c>
      <c r="M19" s="590">
        <v>0</v>
      </c>
      <c r="N19" s="590">
        <v>0</v>
      </c>
      <c r="O19" s="590">
        <v>0</v>
      </c>
      <c r="P19" s="590">
        <v>0</v>
      </c>
      <c r="Q19" s="590">
        <v>0</v>
      </c>
      <c r="R19" s="590">
        <v>0</v>
      </c>
      <c r="S19" s="590">
        <v>0</v>
      </c>
    </row>
    <row r="20" spans="2:25">
      <c r="B20" s="268">
        <v>10</v>
      </c>
      <c r="C20" s="604" t="s">
        <v>1396</v>
      </c>
      <c r="D20" s="590">
        <v>0</v>
      </c>
      <c r="E20" s="590">
        <v>0</v>
      </c>
      <c r="F20" s="590">
        <v>0</v>
      </c>
      <c r="G20" s="590">
        <v>0</v>
      </c>
      <c r="H20" s="590">
        <v>0</v>
      </c>
      <c r="I20" s="590">
        <v>0</v>
      </c>
      <c r="J20" s="590">
        <v>0</v>
      </c>
      <c r="K20" s="590">
        <v>0</v>
      </c>
      <c r="L20" s="590">
        <v>0</v>
      </c>
      <c r="M20" s="590">
        <v>0</v>
      </c>
      <c r="N20" s="590">
        <v>0</v>
      </c>
      <c r="O20" s="590">
        <v>0</v>
      </c>
      <c r="P20" s="590">
        <v>0</v>
      </c>
      <c r="Q20" s="590">
        <v>0</v>
      </c>
      <c r="R20" s="590">
        <v>0</v>
      </c>
      <c r="S20" s="590">
        <v>0</v>
      </c>
    </row>
    <row r="21" spans="2:25">
      <c r="B21" s="268">
        <v>11</v>
      </c>
      <c r="C21" s="605" t="s">
        <v>1397</v>
      </c>
      <c r="D21" s="590">
        <v>0</v>
      </c>
      <c r="E21" s="590">
        <v>0</v>
      </c>
      <c r="F21" s="590">
        <v>0</v>
      </c>
      <c r="G21" s="160" t="s">
        <v>1481</v>
      </c>
      <c r="H21" s="590">
        <v>0</v>
      </c>
      <c r="I21" s="590">
        <v>0</v>
      </c>
      <c r="J21" s="590">
        <v>0</v>
      </c>
      <c r="K21" s="590">
        <v>0</v>
      </c>
      <c r="L21" s="160" t="s">
        <v>1481</v>
      </c>
      <c r="M21" s="590">
        <v>0</v>
      </c>
      <c r="N21" s="590">
        <v>0</v>
      </c>
      <c r="O21" s="590">
        <v>0</v>
      </c>
      <c r="P21" s="590">
        <v>0</v>
      </c>
      <c r="Q21" s="160" t="s">
        <v>1481</v>
      </c>
      <c r="R21" s="590">
        <v>0</v>
      </c>
      <c r="S21" s="590">
        <v>0</v>
      </c>
    </row>
    <row r="22" spans="2:25">
      <c r="B22" s="268">
        <v>12</v>
      </c>
      <c r="C22" s="604" t="s">
        <v>1399</v>
      </c>
      <c r="D22" s="590">
        <v>553.64</v>
      </c>
      <c r="E22" s="590">
        <v>0</v>
      </c>
      <c r="F22" s="590">
        <v>0</v>
      </c>
      <c r="G22" s="590">
        <v>0</v>
      </c>
      <c r="H22" s="590">
        <v>0</v>
      </c>
      <c r="I22" s="590">
        <v>0</v>
      </c>
      <c r="J22" s="590">
        <v>0</v>
      </c>
      <c r="K22" s="590">
        <v>0</v>
      </c>
      <c r="L22" s="590">
        <v>0</v>
      </c>
      <c r="M22" s="590">
        <v>0</v>
      </c>
      <c r="N22" s="590">
        <v>0</v>
      </c>
      <c r="O22" s="590">
        <v>282.35000000000002</v>
      </c>
      <c r="P22" s="590">
        <v>0</v>
      </c>
      <c r="Q22" s="590">
        <v>0</v>
      </c>
      <c r="R22" s="590">
        <v>0</v>
      </c>
      <c r="S22" s="590">
        <v>0</v>
      </c>
    </row>
    <row r="23" spans="2:25">
      <c r="B23" s="268">
        <v>13</v>
      </c>
      <c r="C23" s="605" t="s">
        <v>796</v>
      </c>
      <c r="D23" s="590">
        <v>104.44</v>
      </c>
      <c r="E23" s="590">
        <v>0</v>
      </c>
      <c r="F23" s="590">
        <v>0</v>
      </c>
      <c r="G23" s="590">
        <v>0</v>
      </c>
      <c r="H23" s="590">
        <v>0</v>
      </c>
      <c r="I23" s="590">
        <v>0</v>
      </c>
      <c r="J23" s="590">
        <v>0</v>
      </c>
      <c r="K23" s="590">
        <v>0</v>
      </c>
      <c r="L23" s="590">
        <v>0</v>
      </c>
      <c r="M23" s="590">
        <v>0</v>
      </c>
      <c r="N23" s="590">
        <v>0</v>
      </c>
      <c r="O23" s="590">
        <v>53.26</v>
      </c>
      <c r="P23" s="590">
        <v>0</v>
      </c>
      <c r="Q23" s="590">
        <v>0</v>
      </c>
      <c r="R23" s="590">
        <v>0</v>
      </c>
      <c r="S23" s="590">
        <v>0</v>
      </c>
    </row>
    <row r="24" spans="2:25">
      <c r="B24" s="268">
        <v>14</v>
      </c>
      <c r="C24" s="604" t="s">
        <v>1396</v>
      </c>
      <c r="D24" s="590">
        <v>0</v>
      </c>
      <c r="E24" s="590">
        <v>0</v>
      </c>
      <c r="F24" s="590">
        <v>0</v>
      </c>
      <c r="G24" s="590">
        <v>0</v>
      </c>
      <c r="H24" s="590">
        <v>0</v>
      </c>
      <c r="I24" s="590">
        <v>0</v>
      </c>
      <c r="J24" s="590">
        <v>0</v>
      </c>
      <c r="K24" s="590">
        <v>0</v>
      </c>
      <c r="L24" s="590">
        <v>0</v>
      </c>
      <c r="M24" s="590">
        <v>0</v>
      </c>
      <c r="N24" s="590">
        <v>0</v>
      </c>
      <c r="O24" s="590">
        <v>0</v>
      </c>
      <c r="P24" s="590">
        <v>0</v>
      </c>
      <c r="Q24" s="590">
        <v>0</v>
      </c>
      <c r="R24" s="590">
        <v>0</v>
      </c>
      <c r="S24" s="590">
        <v>0</v>
      </c>
    </row>
    <row r="25" spans="2:25">
      <c r="B25" s="268">
        <v>15</v>
      </c>
      <c r="C25" s="605" t="s">
        <v>1397</v>
      </c>
      <c r="D25" s="590">
        <v>449.2</v>
      </c>
      <c r="E25" s="590">
        <v>0</v>
      </c>
      <c r="F25" s="590">
        <v>0</v>
      </c>
      <c r="G25" s="160" t="s">
        <v>1481</v>
      </c>
      <c r="H25" s="590">
        <v>0</v>
      </c>
      <c r="I25" s="590">
        <v>0</v>
      </c>
      <c r="J25" s="590">
        <v>0</v>
      </c>
      <c r="K25" s="590">
        <v>0</v>
      </c>
      <c r="L25" s="160" t="s">
        <v>1481</v>
      </c>
      <c r="M25" s="590">
        <v>0</v>
      </c>
      <c r="N25" s="590">
        <v>0</v>
      </c>
      <c r="O25" s="590">
        <v>229.09</v>
      </c>
      <c r="P25" s="590">
        <v>0</v>
      </c>
      <c r="Q25" s="160" t="s">
        <v>1481</v>
      </c>
      <c r="R25" s="590">
        <v>0</v>
      </c>
      <c r="S25" s="590">
        <v>0</v>
      </c>
    </row>
    <row r="26" spans="2:25">
      <c r="B26" s="268">
        <v>16</v>
      </c>
      <c r="C26" s="604" t="s">
        <v>1400</v>
      </c>
      <c r="D26" s="590">
        <v>23.01</v>
      </c>
      <c r="E26" s="590">
        <v>0</v>
      </c>
      <c r="F26" s="590">
        <v>0</v>
      </c>
      <c r="G26" s="590">
        <v>0</v>
      </c>
      <c r="H26" s="590">
        <v>0</v>
      </c>
      <c r="I26" s="590">
        <v>0</v>
      </c>
      <c r="J26" s="590">
        <v>0</v>
      </c>
      <c r="K26" s="590">
        <v>0</v>
      </c>
      <c r="L26" s="590">
        <v>0</v>
      </c>
      <c r="M26" s="590">
        <v>0</v>
      </c>
      <c r="N26" s="590">
        <v>0</v>
      </c>
      <c r="O26" s="590">
        <v>0</v>
      </c>
      <c r="P26" s="590">
        <v>0</v>
      </c>
      <c r="Q26" s="590">
        <v>0</v>
      </c>
      <c r="R26" s="590">
        <v>0</v>
      </c>
      <c r="S26" s="590">
        <v>0</v>
      </c>
    </row>
    <row r="27" spans="2:25">
      <c r="B27" s="268">
        <v>17</v>
      </c>
      <c r="C27" s="605" t="s">
        <v>796</v>
      </c>
      <c r="D27" s="590">
        <v>0</v>
      </c>
      <c r="E27" s="590">
        <v>0</v>
      </c>
      <c r="F27" s="590">
        <v>0</v>
      </c>
      <c r="G27" s="590">
        <v>0</v>
      </c>
      <c r="H27" s="590">
        <v>0</v>
      </c>
      <c r="I27" s="590">
        <v>0</v>
      </c>
      <c r="J27" s="590">
        <v>0</v>
      </c>
      <c r="K27" s="590">
        <v>0</v>
      </c>
      <c r="L27" s="590">
        <v>0</v>
      </c>
      <c r="M27" s="590">
        <v>0</v>
      </c>
      <c r="N27" s="590">
        <v>0</v>
      </c>
      <c r="O27" s="590">
        <v>0</v>
      </c>
      <c r="P27" s="590">
        <v>0</v>
      </c>
      <c r="Q27" s="590">
        <v>0</v>
      </c>
      <c r="R27" s="590">
        <v>0</v>
      </c>
      <c r="S27" s="590">
        <v>0</v>
      </c>
    </row>
    <row r="28" spans="2:25">
      <c r="B28" s="268">
        <v>18</v>
      </c>
      <c r="C28" s="604" t="s">
        <v>1396</v>
      </c>
      <c r="D28" s="590">
        <v>8.1300000000000008</v>
      </c>
      <c r="E28" s="590">
        <v>0</v>
      </c>
      <c r="F28" s="590">
        <v>0</v>
      </c>
      <c r="G28" s="590">
        <v>0</v>
      </c>
      <c r="H28" s="590">
        <v>0</v>
      </c>
      <c r="I28" s="590">
        <v>0</v>
      </c>
      <c r="J28" s="590">
        <v>0</v>
      </c>
      <c r="K28" s="590">
        <v>0</v>
      </c>
      <c r="L28" s="590">
        <v>0</v>
      </c>
      <c r="M28" s="590">
        <v>0</v>
      </c>
      <c r="N28" s="590">
        <v>0</v>
      </c>
      <c r="O28" s="590">
        <v>0</v>
      </c>
      <c r="P28" s="590">
        <v>0</v>
      </c>
      <c r="Q28" s="590">
        <v>0</v>
      </c>
      <c r="R28" s="590">
        <v>0</v>
      </c>
      <c r="S28" s="590">
        <v>0</v>
      </c>
    </row>
    <row r="29" spans="2:25">
      <c r="B29" s="268">
        <v>19</v>
      </c>
      <c r="C29" s="605" t="s">
        <v>1397</v>
      </c>
      <c r="D29" s="590">
        <v>14.88</v>
      </c>
      <c r="E29" s="590">
        <v>0</v>
      </c>
      <c r="F29" s="590">
        <v>0</v>
      </c>
      <c r="G29" s="160" t="s">
        <v>1481</v>
      </c>
      <c r="H29" s="590">
        <v>0</v>
      </c>
      <c r="I29" s="590">
        <v>0</v>
      </c>
      <c r="J29" s="590">
        <v>0</v>
      </c>
      <c r="K29" s="590">
        <v>0</v>
      </c>
      <c r="L29" s="160" t="s">
        <v>1481</v>
      </c>
      <c r="M29" s="590">
        <v>0</v>
      </c>
      <c r="N29" s="590">
        <v>0</v>
      </c>
      <c r="O29" s="590">
        <v>0</v>
      </c>
      <c r="P29" s="590">
        <v>0</v>
      </c>
      <c r="Q29" s="160" t="s">
        <v>1481</v>
      </c>
      <c r="R29" s="590">
        <v>0</v>
      </c>
      <c r="S29" s="590">
        <v>0</v>
      </c>
    </row>
    <row r="30" spans="2:25" ht="30">
      <c r="B30" s="268">
        <v>20</v>
      </c>
      <c r="C30" s="603" t="s">
        <v>1401</v>
      </c>
      <c r="D30" s="590">
        <v>1644.47</v>
      </c>
      <c r="E30" s="590">
        <v>624.69000000000005</v>
      </c>
      <c r="F30" s="590">
        <v>165.24</v>
      </c>
      <c r="G30" s="590">
        <v>0</v>
      </c>
      <c r="H30" s="590">
        <v>4.84</v>
      </c>
      <c r="I30" s="590">
        <v>155.16</v>
      </c>
      <c r="J30" s="590">
        <v>2.86</v>
      </c>
      <c r="K30" s="590">
        <v>2.61</v>
      </c>
      <c r="L30" s="590">
        <v>0</v>
      </c>
      <c r="M30" s="590">
        <v>2.52</v>
      </c>
      <c r="N30" s="590">
        <v>0</v>
      </c>
      <c r="O30" s="590">
        <v>921.95</v>
      </c>
      <c r="P30" s="590">
        <v>165.9</v>
      </c>
      <c r="Q30" s="590">
        <v>0</v>
      </c>
      <c r="R30" s="590">
        <v>4.83</v>
      </c>
      <c r="S30" s="590">
        <v>154.19999999999999</v>
      </c>
    </row>
    <row r="31" spans="2:25">
      <c r="B31" s="268">
        <v>21</v>
      </c>
      <c r="C31" s="604" t="s">
        <v>796</v>
      </c>
      <c r="D31" s="590">
        <v>538.17999999999995</v>
      </c>
      <c r="E31" s="590">
        <v>450.22</v>
      </c>
      <c r="F31" s="590">
        <v>1.37</v>
      </c>
      <c r="G31" s="590">
        <v>0</v>
      </c>
      <c r="H31" s="590">
        <v>0.02</v>
      </c>
      <c r="I31" s="590">
        <v>1.36</v>
      </c>
      <c r="J31" s="590">
        <v>0.24</v>
      </c>
      <c r="K31" s="590">
        <v>0</v>
      </c>
      <c r="L31" s="590">
        <v>0</v>
      </c>
      <c r="M31" s="590">
        <v>0</v>
      </c>
      <c r="N31" s="590">
        <v>0</v>
      </c>
      <c r="O31" s="590">
        <v>450.22</v>
      </c>
      <c r="P31" s="590">
        <v>1.37</v>
      </c>
      <c r="Q31" s="590">
        <v>0</v>
      </c>
      <c r="R31" s="590">
        <v>0</v>
      </c>
      <c r="S31" s="590">
        <v>0</v>
      </c>
      <c r="Y31" s="23" t="s">
        <v>1477</v>
      </c>
    </row>
    <row r="32" spans="2:25">
      <c r="B32" s="268">
        <v>22</v>
      </c>
      <c r="C32" s="604" t="s">
        <v>1396</v>
      </c>
      <c r="D32" s="590">
        <v>97.42</v>
      </c>
      <c r="E32" s="590">
        <v>13</v>
      </c>
      <c r="F32" s="590">
        <v>8.26</v>
      </c>
      <c r="G32" s="590">
        <v>0</v>
      </c>
      <c r="H32" s="590">
        <v>0</v>
      </c>
      <c r="I32" s="590">
        <v>6.19</v>
      </c>
      <c r="J32" s="590">
        <v>0.08</v>
      </c>
      <c r="K32" s="590">
        <v>0.08</v>
      </c>
      <c r="L32" s="590">
        <v>0</v>
      </c>
      <c r="M32" s="590">
        <v>0.01</v>
      </c>
      <c r="N32" s="590">
        <v>0</v>
      </c>
      <c r="O32" s="590">
        <v>15.81</v>
      </c>
      <c r="P32" s="590">
        <v>8.34</v>
      </c>
      <c r="Q32" s="590">
        <v>0</v>
      </c>
      <c r="R32" s="590">
        <v>0</v>
      </c>
      <c r="S32" s="590">
        <v>6.2</v>
      </c>
    </row>
    <row r="33" spans="2:19">
      <c r="B33" s="268">
        <v>23</v>
      </c>
      <c r="C33" s="604" t="s">
        <v>1397</v>
      </c>
      <c r="D33" s="590">
        <v>1008.87</v>
      </c>
      <c r="E33" s="590">
        <v>161.47</v>
      </c>
      <c r="F33" s="590">
        <v>155.61000000000001</v>
      </c>
      <c r="G33" s="160" t="s">
        <v>1481</v>
      </c>
      <c r="H33" s="590">
        <v>4.83</v>
      </c>
      <c r="I33" s="590">
        <v>147.62</v>
      </c>
      <c r="J33" s="590">
        <v>2.5299999999999998</v>
      </c>
      <c r="K33" s="590">
        <v>2.5299999999999998</v>
      </c>
      <c r="L33" s="160" t="s">
        <v>1481</v>
      </c>
      <c r="M33" s="590">
        <v>2.5099999999999998</v>
      </c>
      <c r="N33" s="590">
        <v>0</v>
      </c>
      <c r="O33" s="590">
        <v>455.92</v>
      </c>
      <c r="P33" s="590">
        <v>156.18</v>
      </c>
      <c r="Q33" s="160" t="s">
        <v>1481</v>
      </c>
      <c r="R33" s="590">
        <v>4.83</v>
      </c>
      <c r="S33" s="590">
        <v>148</v>
      </c>
    </row>
    <row r="34" spans="2:19">
      <c r="B34" s="268">
        <v>24</v>
      </c>
      <c r="C34" s="603" t="s">
        <v>810</v>
      </c>
      <c r="D34" s="590">
        <v>22884.95</v>
      </c>
      <c r="E34" s="590">
        <v>10914.97</v>
      </c>
      <c r="F34" s="590">
        <v>249.79</v>
      </c>
      <c r="G34" s="590">
        <v>0</v>
      </c>
      <c r="H34" s="590">
        <v>0</v>
      </c>
      <c r="I34" s="590">
        <v>0</v>
      </c>
      <c r="J34" s="160" t="s">
        <v>1481</v>
      </c>
      <c r="K34" s="160" t="s">
        <v>1481</v>
      </c>
      <c r="L34" s="160" t="s">
        <v>1481</v>
      </c>
      <c r="M34" s="160" t="s">
        <v>1481</v>
      </c>
      <c r="N34" s="160" t="s">
        <v>1481</v>
      </c>
      <c r="O34" s="590">
        <v>10914.97</v>
      </c>
      <c r="P34" s="590">
        <v>249.79</v>
      </c>
      <c r="Q34" s="590">
        <v>0</v>
      </c>
      <c r="R34" s="590">
        <v>0</v>
      </c>
      <c r="S34" s="590">
        <v>0</v>
      </c>
    </row>
    <row r="35" spans="2:19" ht="30">
      <c r="B35" s="268">
        <v>25</v>
      </c>
      <c r="C35" s="604" t="s">
        <v>1402</v>
      </c>
      <c r="D35" s="590">
        <v>10142.469999999999</v>
      </c>
      <c r="E35" s="590">
        <v>10142.469999999999</v>
      </c>
      <c r="F35" s="590">
        <v>249.79</v>
      </c>
      <c r="G35" s="590">
        <v>0</v>
      </c>
      <c r="H35" s="590">
        <v>0</v>
      </c>
      <c r="I35" s="590">
        <v>0</v>
      </c>
      <c r="J35" s="160" t="s">
        <v>1481</v>
      </c>
      <c r="K35" s="160" t="s">
        <v>1481</v>
      </c>
      <c r="L35" s="160" t="s">
        <v>1481</v>
      </c>
      <c r="M35" s="160" t="s">
        <v>1481</v>
      </c>
      <c r="N35" s="160" t="s">
        <v>1481</v>
      </c>
      <c r="O35" s="590">
        <v>10142.469999999999</v>
      </c>
      <c r="P35" s="590">
        <v>249.79</v>
      </c>
      <c r="Q35" s="590">
        <v>0</v>
      </c>
      <c r="R35" s="590">
        <v>0</v>
      </c>
      <c r="S35" s="590">
        <v>0</v>
      </c>
    </row>
    <row r="36" spans="2:19">
      <c r="B36" s="268">
        <v>26</v>
      </c>
      <c r="C36" s="604" t="s">
        <v>1403</v>
      </c>
      <c r="D36" s="590">
        <v>48.45</v>
      </c>
      <c r="E36" s="590">
        <v>48.45</v>
      </c>
      <c r="F36" s="590">
        <v>0</v>
      </c>
      <c r="G36" s="590">
        <v>0</v>
      </c>
      <c r="H36" s="590">
        <v>0</v>
      </c>
      <c r="I36" s="590">
        <v>0</v>
      </c>
      <c r="J36" s="160" t="s">
        <v>1481</v>
      </c>
      <c r="K36" s="160" t="s">
        <v>1481</v>
      </c>
      <c r="L36" s="160" t="s">
        <v>1481</v>
      </c>
      <c r="M36" s="160" t="s">
        <v>1481</v>
      </c>
      <c r="N36" s="160" t="s">
        <v>1481</v>
      </c>
      <c r="O36" s="590">
        <v>48.45</v>
      </c>
      <c r="P36" s="590">
        <v>0</v>
      </c>
      <c r="Q36" s="590">
        <v>0</v>
      </c>
      <c r="R36" s="590">
        <v>0</v>
      </c>
      <c r="S36" s="590">
        <v>0</v>
      </c>
    </row>
    <row r="37" spans="2:19">
      <c r="B37" s="268">
        <v>27</v>
      </c>
      <c r="C37" s="604" t="s">
        <v>1404</v>
      </c>
      <c r="D37" s="590">
        <v>5543.32</v>
      </c>
      <c r="E37" s="590">
        <v>724.04</v>
      </c>
      <c r="F37" s="590">
        <v>0</v>
      </c>
      <c r="G37" s="590">
        <v>0</v>
      </c>
      <c r="H37" s="590">
        <v>0</v>
      </c>
      <c r="I37" s="590">
        <v>0</v>
      </c>
      <c r="J37" s="160" t="s">
        <v>1481</v>
      </c>
      <c r="K37" s="160" t="s">
        <v>1481</v>
      </c>
      <c r="L37" s="160" t="s">
        <v>1481</v>
      </c>
      <c r="M37" s="160" t="s">
        <v>1481</v>
      </c>
      <c r="N37" s="160" t="s">
        <v>1481</v>
      </c>
      <c r="O37" s="590">
        <v>724.04</v>
      </c>
      <c r="P37" s="590">
        <v>0</v>
      </c>
      <c r="Q37" s="590">
        <v>0</v>
      </c>
      <c r="R37" s="590">
        <v>0</v>
      </c>
      <c r="S37" s="590">
        <v>0</v>
      </c>
    </row>
    <row r="38" spans="2:19">
      <c r="B38" s="268">
        <v>28</v>
      </c>
      <c r="C38" s="603" t="s">
        <v>1405</v>
      </c>
      <c r="D38" s="590">
        <v>58.59</v>
      </c>
      <c r="E38" s="590">
        <v>0</v>
      </c>
      <c r="F38" s="590">
        <v>0</v>
      </c>
      <c r="G38" s="590">
        <v>0</v>
      </c>
      <c r="H38" s="590">
        <v>0</v>
      </c>
      <c r="I38" s="590">
        <v>0</v>
      </c>
      <c r="J38" s="590">
        <v>0</v>
      </c>
      <c r="K38" s="590">
        <v>0</v>
      </c>
      <c r="L38" s="590">
        <v>0</v>
      </c>
      <c r="M38" s="590">
        <v>0</v>
      </c>
      <c r="N38" s="590">
        <v>0</v>
      </c>
      <c r="O38" s="590">
        <v>0</v>
      </c>
      <c r="P38" s="590">
        <v>0</v>
      </c>
      <c r="Q38" s="590">
        <v>0</v>
      </c>
      <c r="R38" s="590">
        <v>0</v>
      </c>
      <c r="S38" s="590">
        <v>0</v>
      </c>
    </row>
    <row r="39" spans="2:19">
      <c r="B39" s="268">
        <v>29</v>
      </c>
      <c r="C39" s="604" t="s">
        <v>1406</v>
      </c>
      <c r="D39" s="590">
        <v>0.12</v>
      </c>
      <c r="E39" s="590">
        <v>0</v>
      </c>
      <c r="F39" s="590">
        <v>0</v>
      </c>
      <c r="G39" s="590">
        <v>0</v>
      </c>
      <c r="H39" s="590">
        <v>0</v>
      </c>
      <c r="I39" s="590">
        <v>0</v>
      </c>
      <c r="J39" s="590">
        <v>0</v>
      </c>
      <c r="K39" s="590">
        <v>0</v>
      </c>
      <c r="L39" s="590">
        <v>0</v>
      </c>
      <c r="M39" s="590">
        <v>0</v>
      </c>
      <c r="N39" s="590">
        <v>0</v>
      </c>
      <c r="O39" s="590">
        <v>0</v>
      </c>
      <c r="P39" s="590">
        <v>0</v>
      </c>
      <c r="Q39" s="590">
        <v>0</v>
      </c>
      <c r="R39" s="590">
        <v>0</v>
      </c>
      <c r="S39" s="590">
        <v>0</v>
      </c>
    </row>
    <row r="40" spans="2:19">
      <c r="B40" s="268">
        <v>30</v>
      </c>
      <c r="C40" s="604" t="s">
        <v>1407</v>
      </c>
      <c r="D40" s="590">
        <v>58.46</v>
      </c>
      <c r="E40" s="590">
        <v>0</v>
      </c>
      <c r="F40" s="590">
        <v>0</v>
      </c>
      <c r="G40" s="590">
        <v>0</v>
      </c>
      <c r="H40" s="590">
        <v>0</v>
      </c>
      <c r="I40" s="590">
        <v>0</v>
      </c>
      <c r="J40" s="590">
        <v>0</v>
      </c>
      <c r="K40" s="590">
        <v>0</v>
      </c>
      <c r="L40" s="590">
        <v>0</v>
      </c>
      <c r="M40" s="590">
        <v>0</v>
      </c>
      <c r="N40" s="590">
        <v>0</v>
      </c>
      <c r="O40" s="590">
        <v>0</v>
      </c>
      <c r="P40" s="590">
        <v>0</v>
      </c>
      <c r="Q40" s="590">
        <v>0</v>
      </c>
      <c r="R40" s="590">
        <v>0</v>
      </c>
      <c r="S40" s="590">
        <v>0</v>
      </c>
    </row>
    <row r="41" spans="2:19" ht="30">
      <c r="B41" s="268">
        <v>31</v>
      </c>
      <c r="C41" s="570" t="s">
        <v>1408</v>
      </c>
      <c r="D41" s="590">
        <v>0</v>
      </c>
      <c r="E41" s="590">
        <v>0</v>
      </c>
      <c r="F41" s="590">
        <v>0</v>
      </c>
      <c r="G41" s="590">
        <v>0</v>
      </c>
      <c r="H41" s="590">
        <v>0</v>
      </c>
      <c r="I41" s="590">
        <v>0</v>
      </c>
      <c r="J41" s="590">
        <v>0</v>
      </c>
      <c r="K41" s="590">
        <v>0</v>
      </c>
      <c r="L41" s="590">
        <v>0</v>
      </c>
      <c r="M41" s="590">
        <v>0</v>
      </c>
      <c r="N41" s="590">
        <v>0</v>
      </c>
      <c r="O41" s="590">
        <v>0</v>
      </c>
      <c r="P41" s="590">
        <v>0</v>
      </c>
      <c r="Q41" s="590">
        <v>0</v>
      </c>
      <c r="R41" s="590">
        <v>0</v>
      </c>
      <c r="S41" s="590">
        <v>0</v>
      </c>
    </row>
    <row r="42" spans="2:19">
      <c r="B42" s="268">
        <v>32</v>
      </c>
      <c r="C42" s="606" t="s">
        <v>1409</v>
      </c>
      <c r="D42" s="698">
        <v>29125.49</v>
      </c>
      <c r="E42" s="590">
        <v>11539.66</v>
      </c>
      <c r="F42" s="590">
        <v>415.03</v>
      </c>
      <c r="G42" s="590">
        <v>0</v>
      </c>
      <c r="H42" s="590">
        <v>4.84</v>
      </c>
      <c r="I42" s="590">
        <v>155.16</v>
      </c>
      <c r="J42" s="590">
        <v>2.86</v>
      </c>
      <c r="K42" s="590">
        <v>2.61</v>
      </c>
      <c r="L42" s="590">
        <v>0</v>
      </c>
      <c r="M42" s="590">
        <v>2.52</v>
      </c>
      <c r="N42" s="590">
        <v>0</v>
      </c>
      <c r="O42" s="590">
        <v>12123.34</v>
      </c>
      <c r="P42" s="590">
        <v>415.69</v>
      </c>
      <c r="Q42" s="590">
        <v>0</v>
      </c>
      <c r="R42" s="590">
        <v>4.83</v>
      </c>
      <c r="S42" s="590">
        <v>154.19999999999999</v>
      </c>
    </row>
    <row r="43" spans="2:19" ht="15" customHeight="1">
      <c r="B43" s="728" t="s">
        <v>1410</v>
      </c>
      <c r="C43" s="729"/>
      <c r="D43" s="729"/>
      <c r="E43" s="729"/>
      <c r="F43" s="729"/>
      <c r="G43" s="729"/>
      <c r="H43" s="729"/>
      <c r="I43" s="729"/>
      <c r="J43" s="729"/>
      <c r="K43" s="729"/>
      <c r="L43" s="729"/>
      <c r="M43" s="729"/>
      <c r="N43" s="729"/>
      <c r="O43" s="729"/>
      <c r="P43" s="729"/>
      <c r="Q43" s="729"/>
      <c r="R43" s="729"/>
      <c r="S43" s="730"/>
    </row>
    <row r="44" spans="2:19" ht="30">
      <c r="B44" s="474">
        <v>33</v>
      </c>
      <c r="C44" s="607" t="s">
        <v>1411</v>
      </c>
      <c r="D44" s="590">
        <v>23911.57</v>
      </c>
      <c r="E44" s="160"/>
      <c r="F44" s="160"/>
      <c r="G44" s="160"/>
      <c r="H44" s="160"/>
      <c r="I44" s="160"/>
      <c r="J44" s="160"/>
      <c r="K44" s="160"/>
      <c r="L44" s="160"/>
      <c r="M44" s="160"/>
      <c r="N44" s="160"/>
      <c r="O44" s="160"/>
      <c r="P44" s="160"/>
      <c r="Q44" s="160"/>
      <c r="R44" s="160"/>
      <c r="S44" s="160"/>
    </row>
    <row r="45" spans="2:19">
      <c r="B45" s="474">
        <v>34</v>
      </c>
      <c r="C45" s="571" t="s">
        <v>796</v>
      </c>
      <c r="D45" s="590">
        <v>23651.21</v>
      </c>
      <c r="E45" s="160"/>
      <c r="F45" s="160"/>
      <c r="G45" s="160"/>
      <c r="H45" s="160"/>
      <c r="I45" s="160"/>
      <c r="J45" s="160"/>
      <c r="K45" s="160"/>
      <c r="L45" s="160"/>
      <c r="M45" s="160"/>
      <c r="N45" s="160"/>
      <c r="O45" s="160"/>
      <c r="P45" s="160"/>
      <c r="Q45" s="160"/>
      <c r="R45" s="160"/>
      <c r="S45" s="160"/>
    </row>
    <row r="46" spans="2:19">
      <c r="B46" s="474">
        <v>35</v>
      </c>
      <c r="C46" s="571" t="s">
        <v>833</v>
      </c>
      <c r="D46" s="590">
        <v>0</v>
      </c>
      <c r="E46" s="160"/>
      <c r="F46" s="160"/>
      <c r="G46" s="160"/>
      <c r="H46" s="160"/>
      <c r="I46" s="160"/>
      <c r="J46" s="160"/>
      <c r="K46" s="160"/>
      <c r="L46" s="160"/>
      <c r="M46" s="160"/>
      <c r="N46" s="160"/>
      <c r="O46" s="160"/>
      <c r="P46" s="160"/>
      <c r="Q46" s="160"/>
      <c r="R46" s="160"/>
      <c r="S46" s="160"/>
    </row>
    <row r="47" spans="2:19">
      <c r="B47" s="474">
        <v>36</v>
      </c>
      <c r="C47" s="571" t="s">
        <v>1397</v>
      </c>
      <c r="D47" s="590">
        <v>260.36</v>
      </c>
      <c r="E47" s="160"/>
      <c r="F47" s="160"/>
      <c r="G47" s="160"/>
      <c r="H47" s="160"/>
      <c r="I47" s="160"/>
      <c r="J47" s="160"/>
      <c r="K47" s="160"/>
      <c r="L47" s="160"/>
      <c r="M47" s="160"/>
      <c r="N47" s="160"/>
      <c r="O47" s="160"/>
      <c r="P47" s="160"/>
      <c r="Q47" s="160"/>
      <c r="R47" s="160"/>
      <c r="S47" s="160"/>
    </row>
    <row r="48" spans="2:19" ht="30">
      <c r="B48" s="474">
        <v>37</v>
      </c>
      <c r="C48" s="607" t="s">
        <v>1412</v>
      </c>
      <c r="D48" s="590">
        <v>0</v>
      </c>
      <c r="E48" s="160"/>
      <c r="F48" s="160"/>
      <c r="G48" s="160"/>
      <c r="H48" s="160"/>
      <c r="I48" s="160"/>
      <c r="J48" s="160"/>
      <c r="K48" s="160"/>
      <c r="L48" s="160"/>
      <c r="M48" s="160"/>
      <c r="N48" s="160"/>
      <c r="O48" s="160"/>
      <c r="P48" s="160"/>
      <c r="Q48" s="160"/>
      <c r="R48" s="160"/>
      <c r="S48" s="160"/>
    </row>
    <row r="49" spans="1:19">
      <c r="B49" s="474">
        <v>38</v>
      </c>
      <c r="C49" s="571" t="s">
        <v>796</v>
      </c>
      <c r="D49" s="590">
        <v>0</v>
      </c>
      <c r="E49" s="160"/>
      <c r="F49" s="160"/>
      <c r="G49" s="160"/>
      <c r="H49" s="160"/>
      <c r="I49" s="160"/>
      <c r="J49" s="160"/>
      <c r="K49" s="160"/>
      <c r="L49" s="160"/>
      <c r="M49" s="160"/>
      <c r="N49" s="160"/>
      <c r="O49" s="160"/>
      <c r="P49" s="160"/>
      <c r="Q49" s="160"/>
      <c r="R49" s="160"/>
      <c r="S49" s="160"/>
    </row>
    <row r="50" spans="1:19">
      <c r="B50" s="474">
        <v>39</v>
      </c>
      <c r="C50" s="571" t="s">
        <v>833</v>
      </c>
      <c r="D50" s="590">
        <v>0</v>
      </c>
      <c r="E50" s="160"/>
      <c r="F50" s="160"/>
      <c r="G50" s="160"/>
      <c r="H50" s="160"/>
      <c r="I50" s="160"/>
      <c r="J50" s="160"/>
      <c r="K50" s="160"/>
      <c r="L50" s="160"/>
      <c r="M50" s="160"/>
      <c r="N50" s="160"/>
      <c r="O50" s="160"/>
      <c r="P50" s="160"/>
      <c r="Q50" s="160"/>
      <c r="R50" s="160"/>
      <c r="S50" s="160"/>
    </row>
    <row r="51" spans="1:19">
      <c r="B51" s="474">
        <v>40</v>
      </c>
      <c r="C51" s="571" t="s">
        <v>1397</v>
      </c>
      <c r="D51" s="590">
        <v>0</v>
      </c>
      <c r="E51" s="160"/>
      <c r="F51" s="160"/>
      <c r="G51" s="160"/>
      <c r="H51" s="160"/>
      <c r="I51" s="160"/>
      <c r="J51" s="160"/>
      <c r="K51" s="160"/>
      <c r="L51" s="160"/>
      <c r="M51" s="160"/>
      <c r="N51" s="160"/>
      <c r="O51" s="160"/>
      <c r="P51" s="160"/>
      <c r="Q51" s="160"/>
      <c r="R51" s="160"/>
      <c r="S51" s="160"/>
    </row>
    <row r="52" spans="1:19">
      <c r="B52" s="379">
        <v>41</v>
      </c>
      <c r="C52" s="583" t="s">
        <v>1413</v>
      </c>
      <c r="D52" s="590">
        <v>143.96</v>
      </c>
      <c r="E52" s="160"/>
      <c r="F52" s="160"/>
      <c r="G52" s="160"/>
      <c r="H52" s="160"/>
      <c r="I52" s="160"/>
      <c r="J52" s="160"/>
      <c r="K52" s="160"/>
      <c r="L52" s="160"/>
      <c r="M52" s="160"/>
      <c r="N52" s="160"/>
      <c r="O52" s="160"/>
      <c r="P52" s="160"/>
      <c r="Q52" s="160"/>
      <c r="R52" s="160"/>
      <c r="S52" s="160"/>
    </row>
    <row r="53" spans="1:19">
      <c r="B53" s="379">
        <v>42</v>
      </c>
      <c r="C53" s="583" t="s">
        <v>1414</v>
      </c>
      <c r="D53" s="590">
        <v>334.51</v>
      </c>
      <c r="E53" s="160"/>
      <c r="F53" s="160"/>
      <c r="G53" s="160"/>
      <c r="H53" s="160"/>
      <c r="I53" s="160"/>
      <c r="J53" s="160"/>
      <c r="K53" s="160"/>
      <c r="L53" s="160"/>
      <c r="M53" s="160"/>
      <c r="N53" s="160"/>
      <c r="O53" s="160"/>
      <c r="P53" s="160"/>
      <c r="Q53" s="160"/>
      <c r="R53" s="160"/>
      <c r="S53" s="160"/>
    </row>
    <row r="54" spans="1:19">
      <c r="B54" s="379">
        <v>43</v>
      </c>
      <c r="C54" s="583" t="s">
        <v>1415</v>
      </c>
      <c r="D54" s="590">
        <v>268.5</v>
      </c>
      <c r="E54" s="160"/>
      <c r="F54" s="160"/>
      <c r="G54" s="160"/>
      <c r="H54" s="160"/>
      <c r="I54" s="160"/>
      <c r="J54" s="160"/>
      <c r="K54" s="160"/>
      <c r="L54" s="160"/>
      <c r="M54" s="160"/>
      <c r="N54" s="160"/>
      <c r="O54" s="160"/>
      <c r="P54" s="160"/>
      <c r="Q54" s="160"/>
      <c r="R54" s="160"/>
      <c r="S54" s="160"/>
    </row>
    <row r="55" spans="1:19">
      <c r="B55" s="379">
        <v>44</v>
      </c>
      <c r="C55" s="583" t="s">
        <v>1416</v>
      </c>
      <c r="D55" s="590">
        <v>16305.83</v>
      </c>
      <c r="E55" s="160"/>
      <c r="F55" s="160"/>
      <c r="G55" s="160"/>
      <c r="H55" s="160"/>
      <c r="I55" s="160"/>
      <c r="J55" s="160"/>
      <c r="K55" s="160"/>
      <c r="L55" s="160"/>
      <c r="M55" s="160"/>
      <c r="N55" s="160"/>
      <c r="O55" s="160"/>
      <c r="P55" s="160"/>
      <c r="Q55" s="160"/>
      <c r="R55" s="160"/>
      <c r="S55" s="160"/>
    </row>
    <row r="56" spans="1:19">
      <c r="B56" s="379">
        <v>45</v>
      </c>
      <c r="C56" s="606" t="s">
        <v>1417</v>
      </c>
      <c r="D56" s="590">
        <v>70089.86</v>
      </c>
      <c r="E56" s="160"/>
      <c r="F56" s="160"/>
      <c r="G56" s="160"/>
      <c r="H56" s="160"/>
      <c r="I56" s="160"/>
      <c r="J56" s="160"/>
      <c r="K56" s="160"/>
      <c r="L56" s="160"/>
      <c r="M56" s="160"/>
      <c r="N56" s="160"/>
      <c r="O56" s="160"/>
      <c r="P56" s="160"/>
      <c r="Q56" s="160"/>
      <c r="R56" s="160"/>
      <c r="S56" s="160"/>
    </row>
    <row r="57" spans="1:19" ht="15" customHeight="1">
      <c r="A57" s="267" t="s">
        <v>1418</v>
      </c>
      <c r="B57" s="728" t="s">
        <v>1419</v>
      </c>
      <c r="C57" s="729"/>
      <c r="D57" s="729"/>
      <c r="E57" s="729"/>
      <c r="F57" s="729"/>
      <c r="G57" s="729"/>
      <c r="H57" s="729"/>
      <c r="I57" s="729"/>
      <c r="J57" s="729"/>
      <c r="K57" s="729"/>
      <c r="L57" s="729"/>
      <c r="M57" s="729"/>
      <c r="N57" s="729"/>
      <c r="O57" s="729"/>
      <c r="P57" s="729"/>
      <c r="Q57" s="729"/>
      <c r="R57" s="729"/>
      <c r="S57" s="730"/>
    </row>
    <row r="58" spans="1:19">
      <c r="B58" s="379">
        <v>46</v>
      </c>
      <c r="C58" s="583" t="s">
        <v>1420</v>
      </c>
      <c r="D58" s="590">
        <v>1309.5</v>
      </c>
      <c r="E58" s="160"/>
      <c r="F58" s="160"/>
      <c r="G58" s="160"/>
      <c r="H58" s="160"/>
      <c r="I58" s="160"/>
      <c r="J58" s="160"/>
      <c r="K58" s="160"/>
      <c r="L58" s="160"/>
      <c r="M58" s="160"/>
      <c r="N58" s="160"/>
      <c r="O58" s="160"/>
      <c r="P58" s="160"/>
      <c r="Q58" s="160"/>
      <c r="R58" s="160"/>
      <c r="S58" s="160"/>
    </row>
    <row r="59" spans="1:19">
      <c r="B59" s="379">
        <v>47</v>
      </c>
      <c r="C59" s="583" t="s">
        <v>1421</v>
      </c>
      <c r="D59" s="590">
        <v>11310.52</v>
      </c>
      <c r="E59" s="160"/>
      <c r="F59" s="160"/>
      <c r="G59" s="160"/>
      <c r="H59" s="160"/>
      <c r="I59" s="160"/>
      <c r="J59" s="160"/>
      <c r="K59" s="160"/>
      <c r="L59" s="160"/>
      <c r="M59" s="160"/>
      <c r="N59" s="160"/>
      <c r="O59" s="160"/>
      <c r="P59" s="160"/>
      <c r="Q59" s="160"/>
      <c r="R59" s="160"/>
      <c r="S59" s="160"/>
    </row>
    <row r="60" spans="1:19">
      <c r="B60" s="379">
        <v>48</v>
      </c>
      <c r="C60" s="583" t="s">
        <v>1422</v>
      </c>
      <c r="D60" s="590">
        <v>34288.89</v>
      </c>
      <c r="E60" s="160"/>
      <c r="F60" s="160"/>
      <c r="G60" s="160"/>
      <c r="H60" s="160"/>
      <c r="I60" s="160"/>
      <c r="J60" s="160"/>
      <c r="K60" s="160"/>
      <c r="L60" s="160"/>
      <c r="M60" s="160"/>
      <c r="N60" s="160"/>
      <c r="O60" s="160"/>
      <c r="P60" s="160"/>
      <c r="Q60" s="160"/>
      <c r="R60" s="160"/>
      <c r="S60" s="160"/>
    </row>
    <row r="61" spans="1:19" ht="34.5" customHeight="1">
      <c r="B61" s="379">
        <v>49</v>
      </c>
      <c r="C61" s="608" t="s">
        <v>1423</v>
      </c>
      <c r="D61" s="590">
        <v>46908.91</v>
      </c>
      <c r="E61" s="160"/>
      <c r="F61" s="160"/>
      <c r="G61" s="160"/>
      <c r="H61" s="160"/>
      <c r="I61" s="160"/>
      <c r="J61" s="160"/>
      <c r="K61" s="160"/>
      <c r="L61" s="160"/>
      <c r="M61" s="160"/>
      <c r="N61" s="160"/>
      <c r="O61" s="160"/>
      <c r="P61" s="160"/>
      <c r="Q61" s="160"/>
      <c r="R61" s="160"/>
      <c r="S61" s="160"/>
    </row>
    <row r="62" spans="1:19">
      <c r="A62" s="267"/>
      <c r="B62" s="609">
        <v>50</v>
      </c>
      <c r="C62" s="610" t="s">
        <v>1424</v>
      </c>
      <c r="D62" s="699">
        <v>116998.77</v>
      </c>
      <c r="E62" s="611"/>
      <c r="F62" s="611"/>
      <c r="G62" s="611"/>
      <c r="H62" s="611"/>
      <c r="I62" s="611"/>
      <c r="J62" s="611"/>
      <c r="K62" s="611"/>
      <c r="L62" s="611"/>
      <c r="M62" s="611"/>
      <c r="N62" s="611"/>
      <c r="O62" s="611"/>
      <c r="P62" s="611"/>
      <c r="Q62" s="611"/>
      <c r="R62" s="611"/>
      <c r="S62" s="611"/>
    </row>
    <row r="63" spans="1:19">
      <c r="B63" s="267"/>
    </row>
    <row r="64" spans="1:19">
      <c r="B64" s="267"/>
    </row>
    <row r="65" spans="2:4" ht="63" customHeight="1">
      <c r="B65" s="971" t="s">
        <v>1480</v>
      </c>
      <c r="C65" s="971"/>
      <c r="D65" s="971"/>
    </row>
    <row r="66" spans="2:4" ht="45.75" customHeight="1">
      <c r="B66" s="935" t="s">
        <v>1425</v>
      </c>
      <c r="C66" s="935"/>
      <c r="D66" s="935"/>
    </row>
    <row r="67" spans="2:4" ht="81.75" customHeight="1">
      <c r="B67" s="935" t="s">
        <v>1426</v>
      </c>
      <c r="C67" s="935"/>
      <c r="D67" s="935"/>
    </row>
    <row r="68" spans="2:4" ht="31.5" customHeight="1">
      <c r="B68" s="935" t="s">
        <v>1427</v>
      </c>
      <c r="C68" s="935"/>
      <c r="D68" s="935"/>
    </row>
    <row r="69" spans="2:4">
      <c r="B69" s="267"/>
    </row>
    <row r="70" spans="2:4">
      <c r="B70" s="267"/>
    </row>
    <row r="71" spans="2:4">
      <c r="B71" s="267"/>
    </row>
    <row r="72" spans="2:4">
      <c r="B72" s="267"/>
    </row>
    <row r="73" spans="2:4">
      <c r="B73" s="267"/>
    </row>
    <row r="74" spans="2:4">
      <c r="B74" s="267"/>
    </row>
    <row r="75" spans="2:4">
      <c r="B75" s="267"/>
    </row>
    <row r="76" spans="2:4">
      <c r="B76" s="267"/>
    </row>
    <row r="77" spans="2:4">
      <c r="B77" s="267"/>
    </row>
    <row r="78" spans="2:4">
      <c r="B78" s="267"/>
    </row>
    <row r="79" spans="2:4">
      <c r="B79" s="267"/>
    </row>
    <row r="80" spans="2:4">
      <c r="B80" s="267"/>
    </row>
    <row r="81" spans="2:2">
      <c r="B81" s="267"/>
    </row>
    <row r="82" spans="2:2">
      <c r="B82" s="267"/>
    </row>
    <row r="83" spans="2:2">
      <c r="B83" s="267"/>
    </row>
    <row r="84" spans="2:2">
      <c r="B84" s="267"/>
    </row>
    <row r="85" spans="2:2">
      <c r="B85" s="267"/>
    </row>
    <row r="86" spans="2:2">
      <c r="B86" s="267"/>
    </row>
    <row r="87" spans="2:2">
      <c r="B87" s="267"/>
    </row>
    <row r="88" spans="2:2">
      <c r="B88" s="267"/>
    </row>
    <row r="89" spans="2:2">
      <c r="B89" s="267"/>
    </row>
    <row r="90" spans="2:2">
      <c r="B90" s="267"/>
    </row>
    <row r="91" spans="2:2">
      <c r="B91" s="267"/>
    </row>
    <row r="92" spans="2:2">
      <c r="B92" s="267"/>
    </row>
    <row r="93" spans="2:2">
      <c r="B93" s="267"/>
    </row>
    <row r="94" spans="2:2">
      <c r="B94" s="267"/>
    </row>
    <row r="95" spans="2:2">
      <c r="B95" s="267"/>
    </row>
    <row r="96" spans="2:2">
      <c r="B96" s="267"/>
    </row>
    <row r="97" spans="2:2">
      <c r="B97" s="267"/>
    </row>
    <row r="98" spans="2:2">
      <c r="B98" s="267"/>
    </row>
    <row r="99" spans="2:2">
      <c r="B99" s="267"/>
    </row>
    <row r="100" spans="2:2">
      <c r="B100" s="267"/>
    </row>
    <row r="101" spans="2:2">
      <c r="B101" s="267"/>
    </row>
    <row r="102" spans="2:2">
      <c r="B102" s="267"/>
    </row>
    <row r="103" spans="2:2">
      <c r="B103" s="267"/>
    </row>
    <row r="104" spans="2:2">
      <c r="B104" s="267"/>
    </row>
    <row r="105" spans="2:2">
      <c r="B105" s="267"/>
    </row>
    <row r="106" spans="2:2">
      <c r="B106" s="267"/>
    </row>
    <row r="107" spans="2:2">
      <c r="B107" s="267"/>
    </row>
    <row r="108" spans="2:2">
      <c r="B108" s="267"/>
    </row>
    <row r="109" spans="2:2">
      <c r="B109" s="267"/>
    </row>
    <row r="110" spans="2:2">
      <c r="B110" s="267"/>
    </row>
    <row r="111" spans="2:2">
      <c r="B111" s="267"/>
    </row>
    <row r="112" spans="2:2">
      <c r="B112" s="267"/>
    </row>
    <row r="113" spans="2:2">
      <c r="B113" s="267"/>
    </row>
    <row r="114" spans="2:2">
      <c r="B114" s="267"/>
    </row>
    <row r="115" spans="2:2">
      <c r="B115" s="267"/>
    </row>
    <row r="116" spans="2:2">
      <c r="B116" s="267"/>
    </row>
    <row r="117" spans="2:2">
      <c r="B117" s="267"/>
    </row>
    <row r="118" spans="2:2">
      <c r="B118" s="267"/>
    </row>
    <row r="119" spans="2:2">
      <c r="B119" s="267"/>
    </row>
    <row r="120" spans="2:2">
      <c r="B120" s="267"/>
    </row>
    <row r="121" spans="2:2">
      <c r="B121" s="267"/>
    </row>
    <row r="122" spans="2:2">
      <c r="B122" s="267"/>
    </row>
    <row r="123" spans="2:2">
      <c r="B123" s="267"/>
    </row>
    <row r="124" spans="2:2">
      <c r="B124" s="267"/>
    </row>
    <row r="125" spans="2:2">
      <c r="B125" s="267"/>
    </row>
    <row r="126" spans="2:2">
      <c r="B126" s="267"/>
    </row>
    <row r="127" spans="2:2">
      <c r="B127" s="267"/>
    </row>
    <row r="128" spans="2:2">
      <c r="B128" s="267"/>
    </row>
    <row r="129" spans="2:2">
      <c r="B129" s="267"/>
    </row>
    <row r="130" spans="2:2">
      <c r="B130" s="267"/>
    </row>
    <row r="131" spans="2:2">
      <c r="B131" s="267"/>
    </row>
    <row r="132" spans="2:2">
      <c r="B132" s="267"/>
    </row>
    <row r="133" spans="2:2">
      <c r="B133" s="267"/>
    </row>
    <row r="134" spans="2:2">
      <c r="B134" s="267"/>
    </row>
    <row r="135" spans="2:2">
      <c r="B135" s="267"/>
    </row>
    <row r="136" spans="2:2">
      <c r="B136" s="267"/>
    </row>
    <row r="137" spans="2:2">
      <c r="B137" s="267"/>
    </row>
    <row r="138" spans="2:2">
      <c r="B138" s="267"/>
    </row>
    <row r="139" spans="2:2">
      <c r="B139" s="267"/>
    </row>
    <row r="140" spans="2:2">
      <c r="B140" s="267"/>
    </row>
    <row r="141" spans="2:2">
      <c r="B141" s="267"/>
    </row>
    <row r="142" spans="2:2">
      <c r="B142" s="267"/>
    </row>
    <row r="143" spans="2:2">
      <c r="B143" s="267"/>
    </row>
    <row r="144" spans="2:2">
      <c r="B144" s="267"/>
    </row>
    <row r="145" spans="2:2">
      <c r="B145" s="267"/>
    </row>
    <row r="146" spans="2:2">
      <c r="B146" s="267"/>
    </row>
    <row r="147" spans="2:2">
      <c r="B147" s="267"/>
    </row>
    <row r="148" spans="2:2">
      <c r="B148" s="267"/>
    </row>
    <row r="149" spans="2:2">
      <c r="B149" s="267"/>
    </row>
    <row r="150" spans="2:2">
      <c r="B150" s="267"/>
    </row>
    <row r="151" spans="2:2">
      <c r="B151" s="267"/>
    </row>
    <row r="152" spans="2:2">
      <c r="B152" s="267"/>
    </row>
    <row r="153" spans="2:2">
      <c r="B153" s="267"/>
    </row>
    <row r="154" spans="2:2">
      <c r="B154" s="267"/>
    </row>
    <row r="155" spans="2:2">
      <c r="B155" s="267"/>
    </row>
    <row r="156" spans="2:2">
      <c r="B156" s="267"/>
    </row>
    <row r="157" spans="2:2">
      <c r="B157" s="267"/>
    </row>
    <row r="158" spans="2:2">
      <c r="B158" s="267"/>
    </row>
    <row r="159" spans="2:2">
      <c r="B159" s="267"/>
    </row>
    <row r="160" spans="2:2">
      <c r="B160" s="267"/>
    </row>
    <row r="161" spans="2:2">
      <c r="B161" s="267"/>
    </row>
    <row r="162" spans="2:2">
      <c r="B162" s="267"/>
    </row>
    <row r="163" spans="2:2">
      <c r="B163" s="267"/>
    </row>
    <row r="164" spans="2:2">
      <c r="B164" s="267"/>
    </row>
    <row r="165" spans="2:2">
      <c r="B165" s="267"/>
    </row>
    <row r="166" spans="2:2">
      <c r="B166" s="267"/>
    </row>
    <row r="167" spans="2:2">
      <c r="B167" s="267"/>
    </row>
    <row r="168" spans="2:2">
      <c r="B168" s="267"/>
    </row>
    <row r="169" spans="2:2">
      <c r="B169" s="267"/>
    </row>
    <row r="170" spans="2:2">
      <c r="B170" s="267"/>
    </row>
    <row r="171" spans="2:2">
      <c r="B171" s="267"/>
    </row>
    <row r="172" spans="2:2">
      <c r="B172" s="267"/>
    </row>
    <row r="173" spans="2:2">
      <c r="B173" s="267"/>
    </row>
    <row r="174" spans="2:2">
      <c r="B174" s="267"/>
    </row>
    <row r="175" spans="2:2">
      <c r="B175" s="267"/>
    </row>
    <row r="176" spans="2:2">
      <c r="B176" s="267"/>
    </row>
    <row r="177" spans="2:2">
      <c r="B177" s="267"/>
    </row>
    <row r="178" spans="2:2">
      <c r="B178" s="267"/>
    </row>
    <row r="179" spans="2:2">
      <c r="B179" s="267"/>
    </row>
    <row r="180" spans="2:2">
      <c r="B180" s="267"/>
    </row>
    <row r="181" spans="2:2">
      <c r="B181" s="267"/>
    </row>
    <row r="182" spans="2:2">
      <c r="B182" s="267"/>
    </row>
    <row r="183" spans="2:2">
      <c r="B183" s="267"/>
    </row>
    <row r="184" spans="2:2">
      <c r="B184" s="267"/>
    </row>
    <row r="185" spans="2:2">
      <c r="B185" s="267"/>
    </row>
    <row r="186" spans="2:2">
      <c r="B186" s="267"/>
    </row>
    <row r="187" spans="2:2">
      <c r="B187" s="267"/>
    </row>
    <row r="188" spans="2:2">
      <c r="B188" s="267"/>
    </row>
    <row r="189" spans="2:2">
      <c r="B189" s="267"/>
    </row>
    <row r="190" spans="2:2">
      <c r="B190" s="267"/>
    </row>
    <row r="191" spans="2:2">
      <c r="B191" s="267"/>
    </row>
    <row r="192" spans="2:2">
      <c r="B192" s="267"/>
    </row>
    <row r="193" spans="2:2">
      <c r="B193" s="267"/>
    </row>
    <row r="194" spans="2:2">
      <c r="B194" s="267"/>
    </row>
    <row r="195" spans="2:2">
      <c r="B195" s="267"/>
    </row>
    <row r="196" spans="2:2">
      <c r="B196" s="267"/>
    </row>
    <row r="197" spans="2:2">
      <c r="B197" s="267"/>
    </row>
    <row r="198" spans="2:2">
      <c r="B198" s="267"/>
    </row>
    <row r="199" spans="2:2">
      <c r="B199" s="267"/>
    </row>
    <row r="200" spans="2:2">
      <c r="B200" s="267"/>
    </row>
    <row r="201" spans="2:2">
      <c r="B201" s="267"/>
    </row>
    <row r="202" spans="2:2">
      <c r="B202" s="267"/>
    </row>
    <row r="203" spans="2:2">
      <c r="B203" s="267"/>
    </row>
    <row r="204" spans="2:2">
      <c r="B204" s="267"/>
    </row>
    <row r="205" spans="2:2">
      <c r="B205" s="267"/>
    </row>
    <row r="206" spans="2:2">
      <c r="B206" s="267"/>
    </row>
    <row r="207" spans="2:2">
      <c r="B207" s="267"/>
    </row>
    <row r="208" spans="2:2">
      <c r="B208" s="267"/>
    </row>
    <row r="209" spans="2:2">
      <c r="B209" s="267"/>
    </row>
    <row r="210" spans="2:2">
      <c r="B210" s="267"/>
    </row>
    <row r="211" spans="2:2">
      <c r="B211" s="267"/>
    </row>
    <row r="212" spans="2:2">
      <c r="B212" s="267"/>
    </row>
    <row r="213" spans="2:2">
      <c r="B213" s="267"/>
    </row>
    <row r="214" spans="2:2">
      <c r="B214" s="267"/>
    </row>
    <row r="215" spans="2:2">
      <c r="B215" s="267"/>
    </row>
    <row r="216" spans="2:2">
      <c r="B216" s="267"/>
    </row>
    <row r="217" spans="2:2">
      <c r="B217" s="267"/>
    </row>
    <row r="218" spans="2:2">
      <c r="B218" s="267"/>
    </row>
    <row r="219" spans="2:2">
      <c r="B219" s="267"/>
    </row>
    <row r="220" spans="2:2">
      <c r="B220" s="267"/>
    </row>
    <row r="221" spans="2:2">
      <c r="B221" s="267"/>
    </row>
    <row r="222" spans="2:2">
      <c r="B222" s="267"/>
    </row>
    <row r="223" spans="2:2">
      <c r="B223" s="267"/>
    </row>
    <row r="224" spans="2:2">
      <c r="B224" s="267"/>
    </row>
    <row r="225" spans="2:2">
      <c r="B225" s="267"/>
    </row>
    <row r="226" spans="2:2">
      <c r="B226" s="267"/>
    </row>
    <row r="227" spans="2:2">
      <c r="B227" s="267"/>
    </row>
    <row r="228" spans="2:2">
      <c r="B228" s="267"/>
    </row>
    <row r="229" spans="2:2">
      <c r="B229" s="267"/>
    </row>
    <row r="230" spans="2:2">
      <c r="B230" s="267"/>
    </row>
    <row r="231" spans="2:2">
      <c r="B231" s="267"/>
    </row>
    <row r="232" spans="2:2">
      <c r="B232" s="267"/>
    </row>
    <row r="233" spans="2:2">
      <c r="B233" s="267"/>
    </row>
    <row r="234" spans="2:2">
      <c r="B234" s="267"/>
    </row>
    <row r="235" spans="2:2">
      <c r="B235" s="267"/>
    </row>
    <row r="236" spans="2:2">
      <c r="B236" s="267"/>
    </row>
    <row r="237" spans="2:2">
      <c r="B237" s="267"/>
    </row>
    <row r="238" spans="2:2">
      <c r="B238" s="267"/>
    </row>
    <row r="239" spans="2:2">
      <c r="B239" s="267"/>
    </row>
    <row r="240" spans="2:2">
      <c r="B240" s="267"/>
    </row>
    <row r="241" spans="2:2">
      <c r="B241" s="267"/>
    </row>
    <row r="242" spans="2:2">
      <c r="B242" s="267"/>
    </row>
    <row r="243" spans="2:2">
      <c r="B243" s="267"/>
    </row>
    <row r="244" spans="2:2">
      <c r="B244" s="267"/>
    </row>
    <row r="245" spans="2:2">
      <c r="B245" s="267"/>
    </row>
    <row r="246" spans="2:2">
      <c r="B246" s="267"/>
    </row>
    <row r="247" spans="2:2">
      <c r="B247" s="267"/>
    </row>
    <row r="248" spans="2:2">
      <c r="B248" s="267"/>
    </row>
    <row r="249" spans="2:2">
      <c r="B249" s="267"/>
    </row>
    <row r="250" spans="2:2">
      <c r="B250" s="267"/>
    </row>
    <row r="251" spans="2:2">
      <c r="B251" s="267"/>
    </row>
    <row r="252" spans="2:2">
      <c r="B252" s="267"/>
    </row>
    <row r="253" spans="2:2">
      <c r="B253" s="267"/>
    </row>
    <row r="254" spans="2:2">
      <c r="B254" s="267"/>
    </row>
    <row r="255" spans="2:2">
      <c r="B255" s="267"/>
    </row>
    <row r="256" spans="2:2">
      <c r="B256" s="267"/>
    </row>
    <row r="257" spans="2:2">
      <c r="B257" s="267"/>
    </row>
    <row r="258" spans="2:2">
      <c r="B258" s="267"/>
    </row>
    <row r="259" spans="2:2">
      <c r="B259" s="267"/>
    </row>
    <row r="260" spans="2:2">
      <c r="B260" s="267"/>
    </row>
    <row r="261" spans="2:2">
      <c r="B261" s="267"/>
    </row>
    <row r="262" spans="2:2">
      <c r="B262" s="267"/>
    </row>
    <row r="263" spans="2:2">
      <c r="B263" s="267"/>
    </row>
    <row r="264" spans="2:2">
      <c r="B264" s="267"/>
    </row>
    <row r="265" spans="2:2">
      <c r="B265" s="267"/>
    </row>
    <row r="266" spans="2:2">
      <c r="B266" s="267"/>
    </row>
    <row r="267" spans="2:2">
      <c r="B267" s="267"/>
    </row>
    <row r="268" spans="2:2">
      <c r="B268" s="267"/>
    </row>
    <row r="269" spans="2:2">
      <c r="B269" s="267"/>
    </row>
    <row r="270" spans="2:2">
      <c r="B270" s="267"/>
    </row>
    <row r="271" spans="2:2">
      <c r="B271" s="267"/>
    </row>
    <row r="272" spans="2:2">
      <c r="B272" s="267"/>
    </row>
    <row r="273" spans="2:2">
      <c r="B273" s="267"/>
    </row>
    <row r="274" spans="2:2">
      <c r="B274" s="267"/>
    </row>
    <row r="275" spans="2:2">
      <c r="B275" s="267"/>
    </row>
    <row r="276" spans="2:2">
      <c r="B276" s="267"/>
    </row>
    <row r="277" spans="2:2">
      <c r="B277" s="267"/>
    </row>
    <row r="278" spans="2:2">
      <c r="B278" s="267"/>
    </row>
    <row r="279" spans="2:2">
      <c r="B279" s="267"/>
    </row>
    <row r="280" spans="2:2">
      <c r="B280" s="267"/>
    </row>
    <row r="281" spans="2:2">
      <c r="B281" s="267"/>
    </row>
    <row r="282" spans="2:2">
      <c r="B282" s="267"/>
    </row>
    <row r="283" spans="2:2">
      <c r="B283" s="267"/>
    </row>
    <row r="284" spans="2:2">
      <c r="B284" s="267"/>
    </row>
    <row r="285" spans="2:2">
      <c r="B285" s="267"/>
    </row>
    <row r="286" spans="2:2">
      <c r="B286" s="267"/>
    </row>
    <row r="287" spans="2:2">
      <c r="B287" s="267"/>
    </row>
    <row r="288" spans="2:2">
      <c r="B288" s="267"/>
    </row>
    <row r="289" spans="2:2">
      <c r="B289" s="267"/>
    </row>
    <row r="290" spans="2:2">
      <c r="B290" s="267"/>
    </row>
    <row r="291" spans="2:2">
      <c r="B291" s="267"/>
    </row>
    <row r="292" spans="2:2">
      <c r="B292" s="267"/>
    </row>
    <row r="293" spans="2:2">
      <c r="B293" s="267"/>
    </row>
    <row r="294" spans="2:2">
      <c r="B294" s="267"/>
    </row>
    <row r="295" spans="2:2">
      <c r="B295" s="267"/>
    </row>
    <row r="296" spans="2:2">
      <c r="B296" s="267"/>
    </row>
    <row r="297" spans="2:2">
      <c r="B297" s="267"/>
    </row>
    <row r="298" spans="2:2">
      <c r="B298" s="267"/>
    </row>
    <row r="299" spans="2:2">
      <c r="B299" s="267"/>
    </row>
    <row r="300" spans="2:2">
      <c r="B300" s="267"/>
    </row>
    <row r="301" spans="2:2">
      <c r="B301" s="267"/>
    </row>
    <row r="302" spans="2:2">
      <c r="B302" s="267"/>
    </row>
    <row r="303" spans="2:2">
      <c r="B303" s="267"/>
    </row>
    <row r="304" spans="2:2">
      <c r="B304" s="267"/>
    </row>
    <row r="305" spans="2:2">
      <c r="B305" s="267"/>
    </row>
    <row r="306" spans="2:2">
      <c r="B306" s="267"/>
    </row>
    <row r="307" spans="2:2">
      <c r="B307" s="267"/>
    </row>
    <row r="308" spans="2:2">
      <c r="B308" s="267"/>
    </row>
    <row r="309" spans="2:2">
      <c r="B309" s="267"/>
    </row>
    <row r="310" spans="2:2">
      <c r="B310" s="267"/>
    </row>
  </sheetData>
  <mergeCells count="19">
    <mergeCell ref="B66:D66"/>
    <mergeCell ref="B67:D67"/>
    <mergeCell ref="B68:D68"/>
    <mergeCell ref="B10:S10"/>
    <mergeCell ref="B57:S57"/>
    <mergeCell ref="B43:S43"/>
    <mergeCell ref="B65:D65"/>
    <mergeCell ref="K8:N8"/>
    <mergeCell ref="P8:S8"/>
    <mergeCell ref="B5:C9"/>
    <mergeCell ref="D5:S5"/>
    <mergeCell ref="D6:D9"/>
    <mergeCell ref="E6:I6"/>
    <mergeCell ref="J6:N6"/>
    <mergeCell ref="O6:S6"/>
    <mergeCell ref="E7:I7"/>
    <mergeCell ref="J7:N7"/>
    <mergeCell ref="O7:S7"/>
    <mergeCell ref="F8:I8"/>
  </mergeCells>
  <hyperlinks>
    <hyperlink ref="F2" location="'Index '!A1" display="Return to index" xr:uid="{E9F24863-EB89-452C-AED8-2F0BAA19E79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DE57-72C7-4452-B5D4-2FE6D3E4C487}">
  <dimension ref="B2:AJ31"/>
  <sheetViews>
    <sheetView zoomScale="90" zoomScaleNormal="90" workbookViewId="0">
      <selection activeCell="D2" sqref="D2"/>
    </sheetView>
  </sheetViews>
  <sheetFormatPr defaultColWidth="9.140625" defaultRowHeight="15"/>
  <cols>
    <col min="1" max="1" width="9.140625" style="23"/>
    <col min="2" max="2" width="37.5703125" style="23" customWidth="1"/>
    <col min="3" max="3" width="65.42578125" style="23" customWidth="1"/>
    <col min="4" max="4" width="15.5703125" style="23" customWidth="1"/>
    <col min="5" max="35" width="12.5703125" style="23" customWidth="1"/>
    <col min="36" max="16384" width="9.140625" style="23"/>
  </cols>
  <sheetData>
    <row r="2" spans="2:36" ht="21">
      <c r="B2" s="94" t="s">
        <v>1428</v>
      </c>
      <c r="D2" s="253" t="s">
        <v>224</v>
      </c>
    </row>
    <row r="3" spans="2:36" ht="21">
      <c r="B3" s="94"/>
    </row>
    <row r="4" spans="2:36">
      <c r="AF4" s="261"/>
      <c r="AG4" s="261"/>
      <c r="AH4" s="261"/>
      <c r="AI4" s="261"/>
    </row>
    <row r="5" spans="2:36">
      <c r="B5" s="736" t="str">
        <f>Dates!B4</f>
        <v>At 30 June 2024 (%)</v>
      </c>
      <c r="C5" s="915"/>
      <c r="D5" s="807" t="s">
        <v>1429</v>
      </c>
      <c r="E5" s="919"/>
      <c r="F5" s="919"/>
      <c r="G5" s="919"/>
      <c r="H5" s="919"/>
      <c r="I5" s="919"/>
      <c r="J5" s="919"/>
      <c r="K5" s="919"/>
      <c r="L5" s="919"/>
      <c r="M5" s="919"/>
      <c r="N5" s="919"/>
      <c r="O5" s="919"/>
      <c r="P5" s="919"/>
      <c r="Q5" s="919"/>
      <c r="R5" s="919"/>
      <c r="S5" s="919"/>
      <c r="T5" s="807" t="s">
        <v>1430</v>
      </c>
      <c r="U5" s="919"/>
      <c r="V5" s="919"/>
      <c r="W5" s="919"/>
      <c r="X5" s="919"/>
      <c r="Y5" s="919"/>
      <c r="Z5" s="919"/>
      <c r="AA5" s="919"/>
      <c r="AB5" s="919"/>
      <c r="AC5" s="919"/>
      <c r="AD5" s="919"/>
      <c r="AE5" s="919"/>
      <c r="AF5" s="919"/>
      <c r="AG5" s="919"/>
      <c r="AH5" s="919"/>
      <c r="AI5" s="918"/>
    </row>
    <row r="6" spans="2:36">
      <c r="B6" s="972"/>
      <c r="C6" s="973"/>
      <c r="D6" s="807" t="s">
        <v>1383</v>
      </c>
      <c r="E6" s="919"/>
      <c r="F6" s="919"/>
      <c r="G6" s="919"/>
      <c r="H6" s="918"/>
      <c r="I6" s="807" t="s">
        <v>1384</v>
      </c>
      <c r="J6" s="919"/>
      <c r="K6" s="919"/>
      <c r="L6" s="919"/>
      <c r="M6" s="918"/>
      <c r="N6" s="807" t="s">
        <v>1385</v>
      </c>
      <c r="O6" s="919"/>
      <c r="P6" s="919"/>
      <c r="Q6" s="919"/>
      <c r="R6" s="919"/>
      <c r="S6" s="272"/>
      <c r="T6" s="807" t="s">
        <v>1383</v>
      </c>
      <c r="U6" s="919"/>
      <c r="V6" s="919"/>
      <c r="W6" s="919"/>
      <c r="X6" s="918"/>
      <c r="Y6" s="807" t="s">
        <v>1384</v>
      </c>
      <c r="Z6" s="919"/>
      <c r="AA6" s="919"/>
      <c r="AB6" s="919"/>
      <c r="AC6" s="918"/>
      <c r="AD6" s="807" t="s">
        <v>1385</v>
      </c>
      <c r="AE6" s="919"/>
      <c r="AF6" s="919"/>
      <c r="AG6" s="919"/>
      <c r="AH6" s="919"/>
      <c r="AI6" s="918"/>
    </row>
    <row r="7" spans="2:36">
      <c r="B7" s="972"/>
      <c r="C7" s="973"/>
      <c r="D7" s="740" t="s">
        <v>1431</v>
      </c>
      <c r="E7" s="741"/>
      <c r="F7" s="741"/>
      <c r="G7" s="741"/>
      <c r="H7" s="936"/>
      <c r="I7" s="740" t="s">
        <v>1431</v>
      </c>
      <c r="J7" s="741"/>
      <c r="K7" s="741"/>
      <c r="L7" s="741"/>
      <c r="M7" s="936"/>
      <c r="N7" s="740" t="s">
        <v>1431</v>
      </c>
      <c r="O7" s="741"/>
      <c r="P7" s="741"/>
      <c r="Q7" s="741"/>
      <c r="R7" s="936"/>
      <c r="S7" s="752" t="s">
        <v>1432</v>
      </c>
      <c r="T7" s="740" t="s">
        <v>1433</v>
      </c>
      <c r="U7" s="741"/>
      <c r="V7" s="741"/>
      <c r="W7" s="741"/>
      <c r="X7" s="936"/>
      <c r="Y7" s="740" t="s">
        <v>1433</v>
      </c>
      <c r="Z7" s="741"/>
      <c r="AA7" s="741"/>
      <c r="AB7" s="741"/>
      <c r="AC7" s="936"/>
      <c r="AD7" s="740" t="s">
        <v>1433</v>
      </c>
      <c r="AE7" s="741"/>
      <c r="AF7" s="741"/>
      <c r="AG7" s="741"/>
      <c r="AH7" s="936"/>
      <c r="AI7" s="752" t="s">
        <v>1434</v>
      </c>
    </row>
    <row r="8" spans="2:36">
      <c r="B8" s="738"/>
      <c r="C8" s="739"/>
      <c r="D8" s="263"/>
      <c r="E8" s="740" t="s">
        <v>1435</v>
      </c>
      <c r="F8" s="741"/>
      <c r="G8" s="741"/>
      <c r="H8" s="936"/>
      <c r="I8" s="263"/>
      <c r="J8" s="740" t="s">
        <v>1435</v>
      </c>
      <c r="K8" s="741"/>
      <c r="L8" s="741"/>
      <c r="M8" s="936"/>
      <c r="N8" s="263"/>
      <c r="O8" s="740" t="s">
        <v>1435</v>
      </c>
      <c r="P8" s="741"/>
      <c r="Q8" s="741"/>
      <c r="R8" s="936"/>
      <c r="S8" s="756"/>
      <c r="T8" s="263"/>
      <c r="U8" s="740" t="s">
        <v>1435</v>
      </c>
      <c r="V8" s="741"/>
      <c r="W8" s="741"/>
      <c r="X8" s="936"/>
      <c r="Y8" s="263"/>
      <c r="Z8" s="740" t="s">
        <v>1435</v>
      </c>
      <c r="AA8" s="741"/>
      <c r="AB8" s="741"/>
      <c r="AC8" s="936"/>
      <c r="AD8" s="263"/>
      <c r="AE8" s="740" t="s">
        <v>1435</v>
      </c>
      <c r="AF8" s="741"/>
      <c r="AG8" s="741"/>
      <c r="AH8" s="936"/>
      <c r="AI8" s="756"/>
    </row>
    <row r="9" spans="2:36" ht="45">
      <c r="B9" s="738" t="s">
        <v>1436</v>
      </c>
      <c r="C9" s="739"/>
      <c r="D9" s="270"/>
      <c r="E9" s="270"/>
      <c r="F9" s="601" t="s">
        <v>1388</v>
      </c>
      <c r="G9" s="601" t="s">
        <v>1389</v>
      </c>
      <c r="H9" s="601" t="s">
        <v>1390</v>
      </c>
      <c r="I9" s="270"/>
      <c r="J9" s="270"/>
      <c r="K9" s="601" t="s">
        <v>1388</v>
      </c>
      <c r="L9" s="601" t="s">
        <v>1391</v>
      </c>
      <c r="M9" s="601" t="s">
        <v>1390</v>
      </c>
      <c r="N9" s="270"/>
      <c r="O9" s="270"/>
      <c r="P9" s="601" t="s">
        <v>1388</v>
      </c>
      <c r="Q9" s="601" t="s">
        <v>1392</v>
      </c>
      <c r="R9" s="601" t="s">
        <v>1390</v>
      </c>
      <c r="S9" s="753"/>
      <c r="T9" s="270"/>
      <c r="U9" s="270"/>
      <c r="V9" s="601" t="s">
        <v>1388</v>
      </c>
      <c r="W9" s="601" t="s">
        <v>1389</v>
      </c>
      <c r="X9" s="601" t="s">
        <v>1390</v>
      </c>
      <c r="Y9" s="270"/>
      <c r="Z9" s="270"/>
      <c r="AA9" s="601" t="s">
        <v>1388</v>
      </c>
      <c r="AB9" s="601" t="s">
        <v>1391</v>
      </c>
      <c r="AC9" s="601" t="s">
        <v>1390</v>
      </c>
      <c r="AD9" s="270"/>
      <c r="AE9" s="270"/>
      <c r="AF9" s="601" t="s">
        <v>1388</v>
      </c>
      <c r="AG9" s="601" t="s">
        <v>1392</v>
      </c>
      <c r="AH9" s="601" t="s">
        <v>1390</v>
      </c>
      <c r="AI9" s="753"/>
    </row>
    <row r="10" spans="2:36">
      <c r="B10" s="379">
        <v>1</v>
      </c>
      <c r="C10" s="612" t="s">
        <v>1437</v>
      </c>
      <c r="D10" s="702">
        <v>16.46</v>
      </c>
      <c r="E10" s="702">
        <v>0.59</v>
      </c>
      <c r="F10" s="702">
        <v>0</v>
      </c>
      <c r="G10" s="702">
        <v>0.01</v>
      </c>
      <c r="H10" s="702">
        <v>0.22</v>
      </c>
      <c r="I10" s="702">
        <v>0</v>
      </c>
      <c r="J10" s="702">
        <v>0</v>
      </c>
      <c r="K10" s="702">
        <v>0</v>
      </c>
      <c r="L10" s="702">
        <v>0</v>
      </c>
      <c r="M10" s="702">
        <v>0</v>
      </c>
      <c r="N10" s="702">
        <v>17.299999999999997</v>
      </c>
      <c r="O10" s="702">
        <v>0.59</v>
      </c>
      <c r="P10" s="702">
        <v>0</v>
      </c>
      <c r="Q10" s="702">
        <v>0.01</v>
      </c>
      <c r="R10" s="702">
        <v>0.22</v>
      </c>
      <c r="S10" s="702">
        <v>24.89</v>
      </c>
      <c r="T10" s="702">
        <v>30.3</v>
      </c>
      <c r="U10" s="702">
        <v>0.54</v>
      </c>
      <c r="V10" s="702">
        <v>0</v>
      </c>
      <c r="W10" s="702">
        <v>0</v>
      </c>
      <c r="X10" s="702">
        <v>0</v>
      </c>
      <c r="Y10" s="702">
        <v>0</v>
      </c>
      <c r="Z10" s="702">
        <v>0</v>
      </c>
      <c r="AA10" s="702">
        <v>0</v>
      </c>
      <c r="AB10" s="702">
        <v>0</v>
      </c>
      <c r="AC10" s="702">
        <v>0</v>
      </c>
      <c r="AD10" s="702">
        <v>30.3</v>
      </c>
      <c r="AE10" s="702">
        <v>0.54</v>
      </c>
      <c r="AF10" s="702">
        <v>0</v>
      </c>
      <c r="AG10" s="702">
        <v>0</v>
      </c>
      <c r="AH10" s="702">
        <v>0</v>
      </c>
      <c r="AI10" s="702">
        <v>66.900000000000006</v>
      </c>
      <c r="AJ10" s="271"/>
    </row>
    <row r="11" spans="2:36" ht="30">
      <c r="B11" s="379">
        <v>2</v>
      </c>
      <c r="C11" s="613" t="s">
        <v>1394</v>
      </c>
      <c r="D11" s="702">
        <v>0.89</v>
      </c>
      <c r="E11" s="702">
        <v>0.24</v>
      </c>
      <c r="F11" s="702">
        <v>0</v>
      </c>
      <c r="G11" s="702">
        <v>0.01</v>
      </c>
      <c r="H11" s="702">
        <v>0.22</v>
      </c>
      <c r="I11" s="702">
        <v>0</v>
      </c>
      <c r="J11" s="702">
        <v>0</v>
      </c>
      <c r="K11" s="702">
        <v>0</v>
      </c>
      <c r="L11" s="702">
        <v>0</v>
      </c>
      <c r="M11" s="702">
        <v>0</v>
      </c>
      <c r="N11" s="702">
        <v>1.72</v>
      </c>
      <c r="O11" s="702">
        <v>0.24</v>
      </c>
      <c r="P11" s="702">
        <v>0</v>
      </c>
      <c r="Q11" s="702">
        <v>0.01</v>
      </c>
      <c r="R11" s="702">
        <v>0.22</v>
      </c>
      <c r="S11" s="702">
        <v>5.28</v>
      </c>
      <c r="T11" s="702">
        <v>0</v>
      </c>
      <c r="U11" s="702">
        <v>0</v>
      </c>
      <c r="V11" s="702">
        <v>0</v>
      </c>
      <c r="W11" s="702">
        <v>0</v>
      </c>
      <c r="X11" s="702">
        <v>0</v>
      </c>
      <c r="Y11" s="702">
        <v>0</v>
      </c>
      <c r="Z11" s="702">
        <v>0</v>
      </c>
      <c r="AA11" s="702">
        <v>0</v>
      </c>
      <c r="AB11" s="702">
        <v>0</v>
      </c>
      <c r="AC11" s="702">
        <v>0</v>
      </c>
      <c r="AD11" s="702">
        <v>0</v>
      </c>
      <c r="AE11" s="702">
        <v>0</v>
      </c>
      <c r="AF11" s="702">
        <v>0</v>
      </c>
      <c r="AG11" s="702">
        <v>0</v>
      </c>
      <c r="AH11" s="702">
        <v>0</v>
      </c>
      <c r="AI11" s="702">
        <v>0</v>
      </c>
    </row>
    <row r="12" spans="2:36">
      <c r="B12" s="379">
        <v>3</v>
      </c>
      <c r="C12" s="563" t="s">
        <v>1438</v>
      </c>
      <c r="D12" s="702">
        <v>0</v>
      </c>
      <c r="E12" s="702">
        <v>0</v>
      </c>
      <c r="F12" s="702">
        <v>0</v>
      </c>
      <c r="G12" s="702">
        <v>0</v>
      </c>
      <c r="H12" s="702">
        <v>0</v>
      </c>
      <c r="I12" s="702">
        <v>0</v>
      </c>
      <c r="J12" s="702">
        <v>0</v>
      </c>
      <c r="K12" s="702">
        <v>0</v>
      </c>
      <c r="L12" s="702">
        <v>0</v>
      </c>
      <c r="M12" s="702">
        <v>0</v>
      </c>
      <c r="N12" s="702">
        <v>0.41000000000000003</v>
      </c>
      <c r="O12" s="702">
        <v>0</v>
      </c>
      <c r="P12" s="702">
        <v>0</v>
      </c>
      <c r="Q12" s="702">
        <v>0</v>
      </c>
      <c r="R12" s="702">
        <v>0</v>
      </c>
      <c r="S12" s="702">
        <v>3.88</v>
      </c>
      <c r="T12" s="702">
        <v>0</v>
      </c>
      <c r="U12" s="702">
        <v>0</v>
      </c>
      <c r="V12" s="702">
        <v>0</v>
      </c>
      <c r="W12" s="702">
        <v>0</v>
      </c>
      <c r="X12" s="702">
        <v>0</v>
      </c>
      <c r="Y12" s="702">
        <v>0</v>
      </c>
      <c r="Z12" s="702">
        <v>0</v>
      </c>
      <c r="AA12" s="702">
        <v>0</v>
      </c>
      <c r="AB12" s="702">
        <v>0</v>
      </c>
      <c r="AC12" s="702">
        <v>0</v>
      </c>
      <c r="AD12" s="702">
        <v>0</v>
      </c>
      <c r="AE12" s="702">
        <v>0</v>
      </c>
      <c r="AF12" s="702">
        <v>0</v>
      </c>
      <c r="AG12" s="702">
        <v>0</v>
      </c>
      <c r="AH12" s="702">
        <v>0</v>
      </c>
      <c r="AI12" s="702">
        <v>0</v>
      </c>
    </row>
    <row r="13" spans="2:36">
      <c r="B13" s="379">
        <v>4</v>
      </c>
      <c r="C13" s="614" t="s">
        <v>802</v>
      </c>
      <c r="D13" s="702">
        <v>0</v>
      </c>
      <c r="E13" s="702">
        <v>0</v>
      </c>
      <c r="F13" s="702">
        <v>0</v>
      </c>
      <c r="G13" s="702">
        <v>0</v>
      </c>
      <c r="H13" s="702">
        <v>0</v>
      </c>
      <c r="I13" s="702">
        <v>0</v>
      </c>
      <c r="J13" s="702">
        <v>0</v>
      </c>
      <c r="K13" s="702">
        <v>0</v>
      </c>
      <c r="L13" s="702">
        <v>0</v>
      </c>
      <c r="M13" s="702">
        <v>0</v>
      </c>
      <c r="N13" s="702">
        <v>0.01</v>
      </c>
      <c r="O13" s="702">
        <v>0</v>
      </c>
      <c r="P13" s="702">
        <v>0</v>
      </c>
      <c r="Q13" s="702">
        <v>0</v>
      </c>
      <c r="R13" s="702">
        <v>0</v>
      </c>
      <c r="S13" s="702">
        <v>3.39</v>
      </c>
      <c r="T13" s="702">
        <v>0</v>
      </c>
      <c r="U13" s="702">
        <v>0</v>
      </c>
      <c r="V13" s="702">
        <v>0</v>
      </c>
      <c r="W13" s="702">
        <v>0</v>
      </c>
      <c r="X13" s="702">
        <v>0</v>
      </c>
      <c r="Y13" s="702">
        <v>0</v>
      </c>
      <c r="Z13" s="702">
        <v>0</v>
      </c>
      <c r="AA13" s="702">
        <v>0</v>
      </c>
      <c r="AB13" s="702">
        <v>0</v>
      </c>
      <c r="AC13" s="702">
        <v>0</v>
      </c>
      <c r="AD13" s="702">
        <v>0</v>
      </c>
      <c r="AE13" s="702">
        <v>0</v>
      </c>
      <c r="AF13" s="702">
        <v>0</v>
      </c>
      <c r="AG13" s="702">
        <v>0</v>
      </c>
      <c r="AH13" s="702">
        <v>0</v>
      </c>
      <c r="AI13" s="702">
        <v>0</v>
      </c>
    </row>
    <row r="14" spans="2:36">
      <c r="B14" s="379">
        <v>5</v>
      </c>
      <c r="C14" s="614" t="s">
        <v>804</v>
      </c>
      <c r="D14" s="702">
        <v>0</v>
      </c>
      <c r="E14" s="702">
        <v>0</v>
      </c>
      <c r="F14" s="702">
        <v>0</v>
      </c>
      <c r="G14" s="702">
        <v>0</v>
      </c>
      <c r="H14" s="702">
        <v>0</v>
      </c>
      <c r="I14" s="702">
        <v>0</v>
      </c>
      <c r="J14" s="702">
        <v>0</v>
      </c>
      <c r="K14" s="702">
        <v>0</v>
      </c>
      <c r="L14" s="702">
        <v>0</v>
      </c>
      <c r="M14" s="702">
        <v>0</v>
      </c>
      <c r="N14" s="702">
        <v>0.4</v>
      </c>
      <c r="O14" s="702">
        <v>0</v>
      </c>
      <c r="P14" s="702">
        <v>0</v>
      </c>
      <c r="Q14" s="702">
        <v>0</v>
      </c>
      <c r="R14" s="702">
        <v>0</v>
      </c>
      <c r="S14" s="702">
        <v>0.49</v>
      </c>
      <c r="T14" s="702">
        <v>0</v>
      </c>
      <c r="U14" s="702">
        <v>0</v>
      </c>
      <c r="V14" s="702">
        <v>0</v>
      </c>
      <c r="W14" s="702">
        <v>0</v>
      </c>
      <c r="X14" s="702">
        <v>0</v>
      </c>
      <c r="Y14" s="702">
        <v>0</v>
      </c>
      <c r="Z14" s="702">
        <v>0</v>
      </c>
      <c r="AA14" s="702">
        <v>0</v>
      </c>
      <c r="AB14" s="702">
        <v>0</v>
      </c>
      <c r="AC14" s="702">
        <v>0</v>
      </c>
      <c r="AD14" s="702">
        <v>0</v>
      </c>
      <c r="AE14" s="702">
        <v>0</v>
      </c>
      <c r="AF14" s="702">
        <v>0</v>
      </c>
      <c r="AG14" s="702">
        <v>0</v>
      </c>
      <c r="AH14" s="702">
        <v>0</v>
      </c>
      <c r="AI14" s="702">
        <v>0</v>
      </c>
    </row>
    <row r="15" spans="2:36">
      <c r="B15" s="379">
        <v>6</v>
      </c>
      <c r="C15" s="615" t="s">
        <v>1398</v>
      </c>
      <c r="D15" s="702">
        <v>0</v>
      </c>
      <c r="E15" s="702">
        <v>0</v>
      </c>
      <c r="F15" s="702">
        <v>0</v>
      </c>
      <c r="G15" s="702">
        <v>0</v>
      </c>
      <c r="H15" s="702">
        <v>0</v>
      </c>
      <c r="I15" s="702">
        <v>0</v>
      </c>
      <c r="J15" s="702">
        <v>0</v>
      </c>
      <c r="K15" s="702">
        <v>0</v>
      </c>
      <c r="L15" s="702">
        <v>0</v>
      </c>
      <c r="M15" s="702">
        <v>0</v>
      </c>
      <c r="N15" s="702">
        <v>0</v>
      </c>
      <c r="O15" s="702">
        <v>0</v>
      </c>
      <c r="P15" s="702">
        <v>0</v>
      </c>
      <c r="Q15" s="702">
        <v>0</v>
      </c>
      <c r="R15" s="702">
        <v>0</v>
      </c>
      <c r="S15" s="702">
        <v>0</v>
      </c>
      <c r="T15" s="702">
        <v>0</v>
      </c>
      <c r="U15" s="702">
        <v>0</v>
      </c>
      <c r="V15" s="702">
        <v>0</v>
      </c>
      <c r="W15" s="702">
        <v>0</v>
      </c>
      <c r="X15" s="702">
        <v>0</v>
      </c>
      <c r="Y15" s="702">
        <v>0</v>
      </c>
      <c r="Z15" s="702">
        <v>0</v>
      </c>
      <c r="AA15" s="702">
        <v>0</v>
      </c>
      <c r="AB15" s="702">
        <v>0</v>
      </c>
      <c r="AC15" s="702">
        <v>0</v>
      </c>
      <c r="AD15" s="702">
        <v>0</v>
      </c>
      <c r="AE15" s="702">
        <v>0</v>
      </c>
      <c r="AF15" s="702">
        <v>0</v>
      </c>
      <c r="AG15" s="702">
        <v>0</v>
      </c>
      <c r="AH15" s="702">
        <v>0</v>
      </c>
      <c r="AI15" s="702">
        <v>0</v>
      </c>
    </row>
    <row r="16" spans="2:36">
      <c r="B16" s="379">
        <v>7</v>
      </c>
      <c r="C16" s="615" t="s">
        <v>1439</v>
      </c>
      <c r="D16" s="702">
        <v>0</v>
      </c>
      <c r="E16" s="702">
        <v>0</v>
      </c>
      <c r="F16" s="702">
        <v>0</v>
      </c>
      <c r="G16" s="702">
        <v>0</v>
      </c>
      <c r="H16" s="702">
        <v>0</v>
      </c>
      <c r="I16" s="702">
        <v>0</v>
      </c>
      <c r="J16" s="702">
        <v>0</v>
      </c>
      <c r="K16" s="702">
        <v>0</v>
      </c>
      <c r="L16" s="702">
        <v>0</v>
      </c>
      <c r="M16" s="702">
        <v>0</v>
      </c>
      <c r="N16" s="702">
        <v>0.4</v>
      </c>
      <c r="O16" s="702">
        <v>0</v>
      </c>
      <c r="P16" s="702">
        <v>0</v>
      </c>
      <c r="Q16" s="702">
        <v>0</v>
      </c>
      <c r="R16" s="702">
        <v>0</v>
      </c>
      <c r="S16" s="702">
        <v>0.47000000000000003</v>
      </c>
      <c r="T16" s="702">
        <v>0</v>
      </c>
      <c r="U16" s="702">
        <v>0</v>
      </c>
      <c r="V16" s="702">
        <v>0</v>
      </c>
      <c r="W16" s="702">
        <v>0</v>
      </c>
      <c r="X16" s="702">
        <v>0</v>
      </c>
      <c r="Y16" s="702">
        <v>0</v>
      </c>
      <c r="Z16" s="702">
        <v>0</v>
      </c>
      <c r="AA16" s="702">
        <v>0</v>
      </c>
      <c r="AB16" s="702">
        <v>0</v>
      </c>
      <c r="AC16" s="702">
        <v>0</v>
      </c>
      <c r="AD16" s="702">
        <v>0</v>
      </c>
      <c r="AE16" s="702">
        <v>0</v>
      </c>
      <c r="AF16" s="702">
        <v>0</v>
      </c>
      <c r="AG16" s="702">
        <v>0</v>
      </c>
      <c r="AH16" s="702">
        <v>0</v>
      </c>
      <c r="AI16" s="702">
        <v>0</v>
      </c>
    </row>
    <row r="17" spans="2:35">
      <c r="B17" s="379">
        <v>8</v>
      </c>
      <c r="C17" s="615" t="s">
        <v>1400</v>
      </c>
      <c r="D17" s="702">
        <v>0.03</v>
      </c>
      <c r="E17" s="702">
        <v>0</v>
      </c>
      <c r="F17" s="702">
        <v>0</v>
      </c>
      <c r="G17" s="702">
        <v>0</v>
      </c>
      <c r="H17" s="702">
        <v>0</v>
      </c>
      <c r="I17" s="702">
        <v>0</v>
      </c>
      <c r="J17" s="702">
        <v>0</v>
      </c>
      <c r="K17" s="702">
        <v>0</v>
      </c>
      <c r="L17" s="702">
        <v>0</v>
      </c>
      <c r="M17" s="702">
        <v>0</v>
      </c>
      <c r="N17" s="702">
        <v>0</v>
      </c>
      <c r="O17" s="702">
        <v>0</v>
      </c>
      <c r="P17" s="702">
        <v>0</v>
      </c>
      <c r="Q17" s="702">
        <v>0</v>
      </c>
      <c r="R17" s="702">
        <v>0</v>
      </c>
      <c r="S17" s="702">
        <v>0.02</v>
      </c>
      <c r="T17" s="702">
        <v>0</v>
      </c>
      <c r="U17" s="702">
        <v>0</v>
      </c>
      <c r="V17" s="702">
        <v>0</v>
      </c>
      <c r="W17" s="702">
        <v>0</v>
      </c>
      <c r="X17" s="702">
        <v>0</v>
      </c>
      <c r="Y17" s="702">
        <v>0</v>
      </c>
      <c r="Z17" s="702">
        <v>0</v>
      </c>
      <c r="AA17" s="702">
        <v>0</v>
      </c>
      <c r="AB17" s="702">
        <v>0</v>
      </c>
      <c r="AC17" s="702">
        <v>0</v>
      </c>
      <c r="AD17" s="702">
        <v>0</v>
      </c>
      <c r="AE17" s="702">
        <v>0</v>
      </c>
      <c r="AF17" s="702">
        <v>0</v>
      </c>
      <c r="AG17" s="702">
        <v>0</v>
      </c>
      <c r="AH17" s="702">
        <v>0</v>
      </c>
      <c r="AI17" s="702">
        <v>0</v>
      </c>
    </row>
    <row r="18" spans="2:35">
      <c r="B18" s="379">
        <v>9</v>
      </c>
      <c r="C18" s="563" t="s">
        <v>1440</v>
      </c>
      <c r="D18" s="702">
        <v>0.89</v>
      </c>
      <c r="E18" s="702">
        <v>0.24</v>
      </c>
      <c r="F18" s="702">
        <v>0</v>
      </c>
      <c r="G18" s="702">
        <v>0.01</v>
      </c>
      <c r="H18" s="702">
        <v>0.22</v>
      </c>
      <c r="I18" s="702">
        <v>0</v>
      </c>
      <c r="J18" s="702">
        <v>0</v>
      </c>
      <c r="K18" s="702">
        <v>0</v>
      </c>
      <c r="L18" s="702">
        <v>0</v>
      </c>
      <c r="M18" s="702">
        <v>0</v>
      </c>
      <c r="N18" s="702">
        <v>1.32</v>
      </c>
      <c r="O18" s="702">
        <v>0.24</v>
      </c>
      <c r="P18" s="702">
        <v>0</v>
      </c>
      <c r="Q18" s="702">
        <v>0.01</v>
      </c>
      <c r="R18" s="702">
        <v>0.22</v>
      </c>
      <c r="S18" s="702">
        <v>1.41</v>
      </c>
      <c r="T18" s="702">
        <v>2.68</v>
      </c>
      <c r="U18" s="702">
        <v>0</v>
      </c>
      <c r="V18" s="702">
        <v>0</v>
      </c>
      <c r="W18" s="702">
        <v>0</v>
      </c>
      <c r="X18" s="702">
        <v>0</v>
      </c>
      <c r="Y18" s="702">
        <v>0</v>
      </c>
      <c r="Z18" s="702">
        <v>0</v>
      </c>
      <c r="AA18" s="702">
        <v>0</v>
      </c>
      <c r="AB18" s="702">
        <v>0</v>
      </c>
      <c r="AC18" s="702">
        <v>0</v>
      </c>
      <c r="AD18" s="702">
        <v>2.68</v>
      </c>
      <c r="AE18" s="702">
        <v>0</v>
      </c>
      <c r="AF18" s="702">
        <v>0</v>
      </c>
      <c r="AG18" s="702">
        <v>0</v>
      </c>
      <c r="AH18" s="702">
        <v>0</v>
      </c>
      <c r="AI18" s="702">
        <v>1.8599999999999999</v>
      </c>
    </row>
    <row r="19" spans="2:35">
      <c r="B19" s="379">
        <v>10</v>
      </c>
      <c r="C19" s="563" t="s">
        <v>810</v>
      </c>
      <c r="D19" s="702">
        <v>32.65</v>
      </c>
      <c r="E19" s="702">
        <v>15.57</v>
      </c>
      <c r="F19" s="702">
        <v>0.36</v>
      </c>
      <c r="G19" s="702">
        <v>0</v>
      </c>
      <c r="H19" s="702">
        <v>0</v>
      </c>
      <c r="I19" s="307"/>
      <c r="J19" s="166"/>
      <c r="K19" s="166"/>
      <c r="L19" s="166"/>
      <c r="M19" s="700"/>
      <c r="N19" s="702">
        <v>15.57</v>
      </c>
      <c r="O19" s="702">
        <v>0.36</v>
      </c>
      <c r="P19" s="702">
        <v>0</v>
      </c>
      <c r="Q19" s="702">
        <v>0</v>
      </c>
      <c r="R19" s="702">
        <v>0</v>
      </c>
      <c r="S19" s="702">
        <v>19.559999999999999</v>
      </c>
      <c r="T19" s="702">
        <v>27.62</v>
      </c>
      <c r="U19" s="702">
        <v>0.54</v>
      </c>
      <c r="V19" s="702">
        <v>0</v>
      </c>
      <c r="W19" s="702">
        <v>0</v>
      </c>
      <c r="X19" s="702">
        <v>0</v>
      </c>
      <c r="Y19" s="306"/>
      <c r="Z19" s="160"/>
      <c r="AA19" s="160"/>
      <c r="AB19" s="160"/>
      <c r="AC19" s="700"/>
      <c r="AD19" s="702">
        <v>27.62</v>
      </c>
      <c r="AE19" s="702">
        <v>0.54</v>
      </c>
      <c r="AF19" s="702">
        <v>0</v>
      </c>
      <c r="AG19" s="702">
        <v>0</v>
      </c>
      <c r="AH19" s="702">
        <v>0</v>
      </c>
      <c r="AI19" s="702">
        <v>30.84</v>
      </c>
    </row>
    <row r="20" spans="2:35">
      <c r="B20" s="379">
        <v>11</v>
      </c>
      <c r="C20" s="615" t="s">
        <v>1402</v>
      </c>
      <c r="D20" s="702">
        <v>14.469999999999999</v>
      </c>
      <c r="E20" s="702">
        <v>14.469999999999999</v>
      </c>
      <c r="F20" s="702">
        <v>0.36</v>
      </c>
      <c r="G20" s="702">
        <v>0</v>
      </c>
      <c r="H20" s="702">
        <v>0</v>
      </c>
      <c r="I20" s="306"/>
      <c r="J20" s="160"/>
      <c r="K20" s="160"/>
      <c r="L20" s="160"/>
      <c r="M20" s="701"/>
      <c r="N20" s="702">
        <v>14.469999999999999</v>
      </c>
      <c r="O20" s="702">
        <v>0.36</v>
      </c>
      <c r="P20" s="702">
        <v>0</v>
      </c>
      <c r="Q20" s="702">
        <v>0</v>
      </c>
      <c r="R20" s="702">
        <v>0</v>
      </c>
      <c r="S20" s="702">
        <v>8.67</v>
      </c>
      <c r="T20" s="702">
        <v>24.92</v>
      </c>
      <c r="U20" s="702">
        <v>0.54</v>
      </c>
      <c r="V20" s="702">
        <v>0</v>
      </c>
      <c r="W20" s="702">
        <v>0</v>
      </c>
      <c r="X20" s="702">
        <v>0</v>
      </c>
      <c r="Y20" s="306"/>
      <c r="Z20" s="160"/>
      <c r="AA20" s="160"/>
      <c r="AB20" s="160"/>
      <c r="AC20" s="701"/>
      <c r="AD20" s="702">
        <v>24.92</v>
      </c>
      <c r="AE20" s="702">
        <v>0.54</v>
      </c>
      <c r="AF20" s="702">
        <v>0</v>
      </c>
      <c r="AG20" s="702">
        <v>0</v>
      </c>
      <c r="AH20" s="702">
        <v>0</v>
      </c>
      <c r="AI20" s="702">
        <v>16.669999999999998</v>
      </c>
    </row>
    <row r="21" spans="2:35">
      <c r="B21" s="379">
        <v>12</v>
      </c>
      <c r="C21" s="615" t="s">
        <v>1403</v>
      </c>
      <c r="D21" s="702">
        <v>6.9999999999999993E-2</v>
      </c>
      <c r="E21" s="702">
        <v>6.9999999999999993E-2</v>
      </c>
      <c r="F21" s="702">
        <v>0</v>
      </c>
      <c r="G21" s="702">
        <v>0</v>
      </c>
      <c r="H21" s="702">
        <v>0</v>
      </c>
      <c r="I21" s="306"/>
      <c r="J21" s="160"/>
      <c r="K21" s="160"/>
      <c r="L21" s="160"/>
      <c r="M21" s="701"/>
      <c r="N21" s="702">
        <v>6.9999999999999993E-2</v>
      </c>
      <c r="O21" s="702">
        <v>0</v>
      </c>
      <c r="P21" s="702">
        <v>0</v>
      </c>
      <c r="Q21" s="702">
        <v>0</v>
      </c>
      <c r="R21" s="702">
        <v>0</v>
      </c>
      <c r="S21" s="702">
        <v>0.04</v>
      </c>
      <c r="T21" s="702">
        <v>0.13</v>
      </c>
      <c r="U21" s="702">
        <v>0</v>
      </c>
      <c r="V21" s="702">
        <v>0</v>
      </c>
      <c r="W21" s="702">
        <v>0</v>
      </c>
      <c r="X21" s="702">
        <v>0</v>
      </c>
      <c r="Y21" s="306"/>
      <c r="Z21" s="160"/>
      <c r="AA21" s="160"/>
      <c r="AB21" s="160"/>
      <c r="AC21" s="701"/>
      <c r="AD21" s="702">
        <v>0.13</v>
      </c>
      <c r="AE21" s="702">
        <v>0</v>
      </c>
      <c r="AF21" s="702">
        <v>0</v>
      </c>
      <c r="AG21" s="702">
        <v>0</v>
      </c>
      <c r="AH21" s="702">
        <v>0</v>
      </c>
      <c r="AI21" s="702">
        <v>0.09</v>
      </c>
    </row>
    <row r="22" spans="2:35">
      <c r="B22" s="379">
        <v>13</v>
      </c>
      <c r="C22" s="615" t="s">
        <v>1404</v>
      </c>
      <c r="D22" s="702">
        <v>7.91</v>
      </c>
      <c r="E22" s="702">
        <v>1.03</v>
      </c>
      <c r="F22" s="702">
        <v>0</v>
      </c>
      <c r="G22" s="702">
        <v>0</v>
      </c>
      <c r="H22" s="702">
        <v>0</v>
      </c>
      <c r="I22" s="306"/>
      <c r="J22" s="160"/>
      <c r="K22" s="160"/>
      <c r="L22" s="160"/>
      <c r="M22" s="701"/>
      <c r="N22" s="702">
        <v>1.03</v>
      </c>
      <c r="O22" s="702">
        <v>0</v>
      </c>
      <c r="P22" s="702">
        <v>0</v>
      </c>
      <c r="Q22" s="702">
        <v>0</v>
      </c>
      <c r="R22" s="702">
        <v>0</v>
      </c>
      <c r="S22" s="702">
        <v>4.74</v>
      </c>
      <c r="T22" s="702">
        <v>2.56</v>
      </c>
      <c r="U22" s="702">
        <v>0</v>
      </c>
      <c r="V22" s="702">
        <v>0</v>
      </c>
      <c r="W22" s="702">
        <v>0</v>
      </c>
      <c r="X22" s="702">
        <v>0</v>
      </c>
      <c r="Y22" s="306"/>
      <c r="Z22" s="160"/>
      <c r="AA22" s="160"/>
      <c r="AB22" s="160"/>
      <c r="AC22" s="701"/>
      <c r="AD22" s="702">
        <v>2.56</v>
      </c>
      <c r="AE22" s="702">
        <v>0</v>
      </c>
      <c r="AF22" s="702">
        <v>0</v>
      </c>
      <c r="AG22" s="702">
        <v>0</v>
      </c>
      <c r="AH22" s="702">
        <v>0</v>
      </c>
      <c r="AI22" s="702">
        <v>0</v>
      </c>
    </row>
    <row r="23" spans="2:35">
      <c r="B23" s="379">
        <v>14</v>
      </c>
      <c r="C23" s="614" t="s">
        <v>1441</v>
      </c>
      <c r="D23" s="702">
        <v>0</v>
      </c>
      <c r="E23" s="702">
        <v>0</v>
      </c>
      <c r="F23" s="702">
        <v>0</v>
      </c>
      <c r="G23" s="702">
        <v>0</v>
      </c>
      <c r="H23" s="702">
        <v>0</v>
      </c>
      <c r="I23" s="306"/>
      <c r="J23" s="160"/>
      <c r="K23" s="160"/>
      <c r="L23" s="160"/>
      <c r="M23" s="701"/>
      <c r="N23" s="702">
        <v>0</v>
      </c>
      <c r="O23" s="702">
        <v>0</v>
      </c>
      <c r="P23" s="702">
        <v>0</v>
      </c>
      <c r="Q23" s="702">
        <v>0</v>
      </c>
      <c r="R23" s="702">
        <v>0</v>
      </c>
      <c r="S23" s="702">
        <v>0.05</v>
      </c>
      <c r="T23" s="702">
        <v>0</v>
      </c>
      <c r="U23" s="702">
        <v>0</v>
      </c>
      <c r="V23" s="702">
        <v>0</v>
      </c>
      <c r="W23" s="702">
        <v>0</v>
      </c>
      <c r="X23" s="702">
        <v>0</v>
      </c>
      <c r="Y23" s="306"/>
      <c r="Z23" s="160"/>
      <c r="AA23" s="160"/>
      <c r="AB23" s="160"/>
      <c r="AC23" s="701"/>
      <c r="AD23" s="702">
        <v>0</v>
      </c>
      <c r="AE23" s="702">
        <v>0</v>
      </c>
      <c r="AF23" s="702">
        <v>0</v>
      </c>
      <c r="AG23" s="702">
        <v>0</v>
      </c>
      <c r="AH23" s="702">
        <v>0</v>
      </c>
      <c r="AI23" s="702">
        <v>0</v>
      </c>
    </row>
    <row r="24" spans="2:35">
      <c r="B24" s="379">
        <v>15</v>
      </c>
      <c r="C24" s="604" t="s">
        <v>1406</v>
      </c>
      <c r="D24" s="702">
        <v>0</v>
      </c>
      <c r="E24" s="702">
        <v>0</v>
      </c>
      <c r="F24" s="702">
        <v>0</v>
      </c>
      <c r="G24" s="702">
        <v>0</v>
      </c>
      <c r="H24" s="702">
        <v>0</v>
      </c>
      <c r="I24" s="306"/>
      <c r="J24" s="160"/>
      <c r="K24" s="160"/>
      <c r="L24" s="160"/>
      <c r="M24" s="701"/>
      <c r="N24" s="702">
        <v>0</v>
      </c>
      <c r="O24" s="702">
        <v>0</v>
      </c>
      <c r="P24" s="702">
        <v>0</v>
      </c>
      <c r="Q24" s="702">
        <v>0</v>
      </c>
      <c r="R24" s="702">
        <v>0</v>
      </c>
      <c r="S24" s="702">
        <v>0</v>
      </c>
      <c r="T24" s="702">
        <v>0</v>
      </c>
      <c r="U24" s="702">
        <v>0</v>
      </c>
      <c r="V24" s="702">
        <v>0</v>
      </c>
      <c r="W24" s="702">
        <v>0</v>
      </c>
      <c r="X24" s="702">
        <v>0</v>
      </c>
      <c r="Y24" s="306"/>
      <c r="Z24" s="160"/>
      <c r="AA24" s="160"/>
      <c r="AB24" s="160"/>
      <c r="AC24" s="701"/>
      <c r="AD24" s="702">
        <v>0</v>
      </c>
      <c r="AE24" s="702">
        <v>0</v>
      </c>
      <c r="AF24" s="702">
        <v>0</v>
      </c>
      <c r="AG24" s="702">
        <v>0</v>
      </c>
      <c r="AH24" s="702">
        <v>0</v>
      </c>
      <c r="AI24" s="702">
        <v>0</v>
      </c>
    </row>
    <row r="25" spans="2:35">
      <c r="B25" s="379">
        <v>16</v>
      </c>
      <c r="C25" s="604" t="s">
        <v>1407</v>
      </c>
      <c r="D25" s="702">
        <v>0</v>
      </c>
      <c r="E25" s="702">
        <v>0</v>
      </c>
      <c r="F25" s="702">
        <v>0</v>
      </c>
      <c r="G25" s="702">
        <v>0</v>
      </c>
      <c r="H25" s="702">
        <v>0</v>
      </c>
      <c r="I25" s="702">
        <v>0</v>
      </c>
      <c r="J25" s="702">
        <v>0</v>
      </c>
      <c r="K25" s="702">
        <v>0</v>
      </c>
      <c r="L25" s="702">
        <v>0</v>
      </c>
      <c r="M25" s="702">
        <v>0</v>
      </c>
      <c r="N25" s="702">
        <v>0</v>
      </c>
      <c r="O25" s="702">
        <v>0</v>
      </c>
      <c r="P25" s="702">
        <v>0</v>
      </c>
      <c r="Q25" s="702">
        <v>0</v>
      </c>
      <c r="R25" s="702">
        <v>0</v>
      </c>
      <c r="S25" s="702">
        <v>0.05</v>
      </c>
      <c r="T25" s="702">
        <v>0</v>
      </c>
      <c r="U25" s="702">
        <v>0</v>
      </c>
      <c r="V25" s="702">
        <v>0</v>
      </c>
      <c r="W25" s="702">
        <v>0</v>
      </c>
      <c r="X25" s="702">
        <v>0</v>
      </c>
      <c r="Y25" s="702">
        <v>0</v>
      </c>
      <c r="Z25" s="702">
        <v>0</v>
      </c>
      <c r="AA25" s="702">
        <v>0</v>
      </c>
      <c r="AB25" s="702">
        <v>0</v>
      </c>
      <c r="AC25" s="702">
        <v>0</v>
      </c>
      <c r="AD25" s="702">
        <v>0</v>
      </c>
      <c r="AE25" s="702">
        <v>0</v>
      </c>
      <c r="AF25" s="702">
        <v>0</v>
      </c>
      <c r="AG25" s="702">
        <v>0</v>
      </c>
      <c r="AH25" s="702">
        <v>0</v>
      </c>
      <c r="AI25" s="702">
        <v>0</v>
      </c>
    </row>
    <row r="26" spans="2:35" ht="30">
      <c r="B26" s="379">
        <v>17</v>
      </c>
      <c r="C26" s="616" t="s">
        <v>1408</v>
      </c>
      <c r="D26" s="702">
        <v>0</v>
      </c>
      <c r="E26" s="702">
        <v>0</v>
      </c>
      <c r="F26" s="702">
        <v>0</v>
      </c>
      <c r="G26" s="702">
        <v>0</v>
      </c>
      <c r="H26" s="702">
        <v>0</v>
      </c>
      <c r="I26" s="306"/>
      <c r="J26" s="160"/>
      <c r="K26" s="160"/>
      <c r="L26" s="160"/>
      <c r="M26" s="700"/>
      <c r="N26" s="702">
        <v>0</v>
      </c>
      <c r="O26" s="702">
        <v>0</v>
      </c>
      <c r="P26" s="702">
        <v>0</v>
      </c>
      <c r="Q26" s="702">
        <v>0</v>
      </c>
      <c r="R26" s="702">
        <v>0</v>
      </c>
      <c r="S26" s="702">
        <v>0</v>
      </c>
      <c r="T26" s="702">
        <v>0</v>
      </c>
      <c r="U26" s="702">
        <v>0</v>
      </c>
      <c r="V26" s="702">
        <v>0</v>
      </c>
      <c r="W26" s="702">
        <v>0</v>
      </c>
      <c r="X26" s="702">
        <v>0</v>
      </c>
      <c r="Y26" s="306"/>
      <c r="Z26" s="160"/>
      <c r="AA26" s="160"/>
      <c r="AB26" s="160"/>
      <c r="AC26" s="700"/>
      <c r="AD26" s="702">
        <v>0</v>
      </c>
      <c r="AE26" s="702">
        <v>0</v>
      </c>
      <c r="AF26" s="702">
        <v>0</v>
      </c>
      <c r="AG26" s="702">
        <v>0</v>
      </c>
      <c r="AH26" s="702">
        <v>0</v>
      </c>
      <c r="AI26" s="702">
        <v>0</v>
      </c>
    </row>
    <row r="27" spans="2:35">
      <c r="AD27" s="261"/>
    </row>
    <row r="28" spans="2:35">
      <c r="AD28" s="664"/>
    </row>
    <row r="29" spans="2:35" ht="57.75" customHeight="1">
      <c r="B29" s="971" t="s">
        <v>1482</v>
      </c>
      <c r="C29" s="971"/>
    </row>
    <row r="30" spans="2:35" ht="20.25" customHeight="1">
      <c r="B30" s="935" t="s">
        <v>1442</v>
      </c>
      <c r="C30" s="935"/>
      <c r="F30" s="676"/>
    </row>
    <row r="31" spans="2:35" ht="33.75" customHeight="1">
      <c r="B31" s="935" t="s">
        <v>1427</v>
      </c>
      <c r="C31" s="935"/>
    </row>
  </sheetData>
  <mergeCells count="27">
    <mergeCell ref="B31:C31"/>
    <mergeCell ref="Z8:AC8"/>
    <mergeCell ref="AE8:AH8"/>
    <mergeCell ref="D7:H7"/>
    <mergeCell ref="I7:M7"/>
    <mergeCell ref="N7:R7"/>
    <mergeCell ref="S7:S9"/>
    <mergeCell ref="T7:X7"/>
    <mergeCell ref="Y7:AC7"/>
    <mergeCell ref="B9:C9"/>
    <mergeCell ref="B5:C8"/>
    <mergeCell ref="D5:S5"/>
    <mergeCell ref="T5:AI5"/>
    <mergeCell ref="D6:H6"/>
    <mergeCell ref="I6:M6"/>
    <mergeCell ref="Y6:AC6"/>
    <mergeCell ref="AD6:AI6"/>
    <mergeCell ref="AD7:AH7"/>
    <mergeCell ref="AI7:AI9"/>
    <mergeCell ref="B30:C30"/>
    <mergeCell ref="E8:H8"/>
    <mergeCell ref="J8:M8"/>
    <mergeCell ref="O8:R8"/>
    <mergeCell ref="U8:X8"/>
    <mergeCell ref="N6:R6"/>
    <mergeCell ref="T6:X6"/>
    <mergeCell ref="B29:C29"/>
  </mergeCells>
  <hyperlinks>
    <hyperlink ref="D2" location="'Index '!A1" display="Return to index" xr:uid="{C076E59A-4436-4E8D-8915-DAA0A9830DE7}"/>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1F93-0ED0-4DE8-80DC-A98C70E19636}">
  <sheetPr>
    <pageSetUpPr fitToPage="1"/>
  </sheetPr>
  <dimension ref="B2:N44"/>
  <sheetViews>
    <sheetView zoomScale="90" zoomScaleNormal="90" workbookViewId="0">
      <selection activeCell="E2" sqref="E2"/>
    </sheetView>
  </sheetViews>
  <sheetFormatPr defaultColWidth="8.85546875" defaultRowHeight="15"/>
  <cols>
    <col min="1" max="1" width="8.85546875" style="29"/>
    <col min="2" max="2" width="31" style="29" customWidth="1"/>
    <col min="3" max="3" width="40.85546875" style="29" customWidth="1"/>
    <col min="4" max="4" width="61" style="29" customWidth="1"/>
    <col min="5" max="5" width="21.5703125" style="29" customWidth="1"/>
    <col min="6" max="6" width="28.5703125" style="29" customWidth="1"/>
    <col min="7" max="7" width="26.42578125" style="29" customWidth="1"/>
    <col min="8" max="8" width="114.85546875" style="29" customWidth="1"/>
    <col min="9" max="16384" width="8.85546875" style="29"/>
  </cols>
  <sheetData>
    <row r="2" spans="2:14" ht="21">
      <c r="B2" s="94" t="s">
        <v>1443</v>
      </c>
      <c r="E2" s="253" t="s">
        <v>224</v>
      </c>
    </row>
    <row r="3" spans="2:14" ht="21">
      <c r="B3" s="94"/>
    </row>
    <row r="5" spans="2:14">
      <c r="B5" s="916" t="str">
        <f>Dates!B2</f>
        <v>At 30 June 2024 (DKK mio.)</v>
      </c>
      <c r="C5" s="916" t="s">
        <v>1444</v>
      </c>
      <c r="D5" s="916" t="s">
        <v>1445</v>
      </c>
      <c r="E5" s="916" t="s">
        <v>843</v>
      </c>
      <c r="F5" s="752" t="s">
        <v>1446</v>
      </c>
      <c r="G5" s="752" t="s">
        <v>1447</v>
      </c>
      <c r="H5" s="752" t="s">
        <v>1448</v>
      </c>
      <c r="J5" s="675"/>
      <c r="K5" s="679"/>
      <c r="L5" s="679"/>
    </row>
    <row r="6" spans="2:14">
      <c r="B6" s="917"/>
      <c r="C6" s="917"/>
      <c r="D6" s="917"/>
      <c r="E6" s="917"/>
      <c r="F6" s="753"/>
      <c r="G6" s="753"/>
      <c r="H6" s="753"/>
    </row>
    <row r="7" spans="2:14" ht="18" customHeight="1">
      <c r="B7" s="589">
        <v>1</v>
      </c>
      <c r="C7" s="974" t="s">
        <v>1449</v>
      </c>
      <c r="D7" s="617" t="s">
        <v>1438</v>
      </c>
      <c r="E7" s="590">
        <v>927</v>
      </c>
      <c r="F7" s="590"/>
      <c r="G7" s="590"/>
      <c r="H7" s="980" t="s">
        <v>1483</v>
      </c>
    </row>
    <row r="8" spans="2:14" ht="18" customHeight="1">
      <c r="B8" s="589">
        <v>2</v>
      </c>
      <c r="C8" s="975"/>
      <c r="D8" s="617" t="s">
        <v>806</v>
      </c>
      <c r="E8" s="590">
        <v>74</v>
      </c>
      <c r="F8" s="590"/>
      <c r="G8" s="590"/>
      <c r="H8" s="981"/>
    </row>
    <row r="9" spans="2:14" ht="18" customHeight="1">
      <c r="B9" s="589">
        <v>3</v>
      </c>
      <c r="C9" s="975"/>
      <c r="D9" s="618" t="s">
        <v>1290</v>
      </c>
      <c r="E9" s="590"/>
      <c r="F9" s="590"/>
      <c r="G9" s="590"/>
      <c r="H9" s="981"/>
    </row>
    <row r="10" spans="2:14" ht="18" customHeight="1">
      <c r="B10" s="589">
        <v>4</v>
      </c>
      <c r="C10" s="976"/>
      <c r="D10" s="617" t="s">
        <v>1450</v>
      </c>
      <c r="E10" s="590"/>
      <c r="F10" s="590"/>
      <c r="G10" s="590"/>
      <c r="H10" s="982"/>
    </row>
    <row r="11" spans="2:14" ht="16.5" customHeight="1">
      <c r="B11" s="589">
        <v>5</v>
      </c>
      <c r="C11" s="974" t="s">
        <v>1451</v>
      </c>
      <c r="D11" s="617" t="s">
        <v>1438</v>
      </c>
      <c r="E11" s="678">
        <v>0</v>
      </c>
      <c r="F11" s="590"/>
      <c r="G11" s="590"/>
      <c r="H11" s="977" t="s">
        <v>1484</v>
      </c>
    </row>
    <row r="12" spans="2:14" ht="16.5" customHeight="1">
      <c r="B12" s="589">
        <v>6</v>
      </c>
      <c r="C12" s="975"/>
      <c r="D12" s="617" t="s">
        <v>806</v>
      </c>
      <c r="E12" s="678">
        <v>448.85</v>
      </c>
      <c r="F12" s="590"/>
      <c r="G12" s="590"/>
      <c r="H12" s="978"/>
      <c r="N12" s="235"/>
    </row>
    <row r="13" spans="2:14" ht="16.5" customHeight="1">
      <c r="B13" s="589">
        <v>7</v>
      </c>
      <c r="C13" s="975"/>
      <c r="D13" s="618" t="s">
        <v>1290</v>
      </c>
      <c r="E13" s="590"/>
      <c r="F13" s="590"/>
      <c r="G13" s="590"/>
      <c r="H13" s="978"/>
    </row>
    <row r="14" spans="2:14" ht="16.5" customHeight="1">
      <c r="B14" s="589">
        <v>8</v>
      </c>
      <c r="C14" s="975"/>
      <c r="D14" s="617" t="s">
        <v>810</v>
      </c>
      <c r="E14" s="678">
        <v>10665.18</v>
      </c>
      <c r="F14" s="590"/>
      <c r="G14" s="590"/>
      <c r="H14" s="978"/>
    </row>
    <row r="15" spans="2:14" ht="16.5" customHeight="1">
      <c r="B15" s="589">
        <v>9</v>
      </c>
      <c r="C15" s="975"/>
      <c r="D15" s="618" t="s">
        <v>1291</v>
      </c>
      <c r="E15" s="678">
        <v>9892.68</v>
      </c>
      <c r="F15" s="590"/>
      <c r="G15" s="590"/>
      <c r="H15" s="978"/>
    </row>
    <row r="16" spans="2:14" ht="16.5" customHeight="1">
      <c r="B16" s="589">
        <v>10</v>
      </c>
      <c r="C16" s="975"/>
      <c r="D16" s="618" t="s">
        <v>1452</v>
      </c>
      <c r="E16" s="590">
        <v>48.45</v>
      </c>
      <c r="F16" s="590"/>
      <c r="G16" s="590"/>
      <c r="H16" s="978"/>
    </row>
    <row r="17" spans="2:8" ht="16.5" customHeight="1">
      <c r="B17" s="589">
        <v>11</v>
      </c>
      <c r="C17" s="976"/>
      <c r="D17" s="617" t="s">
        <v>1450</v>
      </c>
      <c r="E17" s="590"/>
      <c r="F17" s="590"/>
      <c r="G17" s="590"/>
      <c r="H17" s="979"/>
    </row>
    <row r="19" spans="2:8" ht="15" customHeight="1">
      <c r="B19" s="932"/>
      <c r="C19" s="932"/>
      <c r="D19" s="675"/>
    </row>
    <row r="20" spans="2:8" ht="49.5" customHeight="1">
      <c r="B20" s="932" t="s">
        <v>1272</v>
      </c>
      <c r="C20" s="932"/>
    </row>
    <row r="30" spans="2:8">
      <c r="H30" s="29" t="s">
        <v>1477</v>
      </c>
    </row>
    <row r="44" spans="6:6">
      <c r="F44" s="80"/>
    </row>
  </sheetData>
  <mergeCells count="13">
    <mergeCell ref="E5:E6"/>
    <mergeCell ref="H11:H17"/>
    <mergeCell ref="B5:B6"/>
    <mergeCell ref="F5:F6"/>
    <mergeCell ref="G5:G6"/>
    <mergeCell ref="H5:H6"/>
    <mergeCell ref="C7:C10"/>
    <mergeCell ref="H7:H10"/>
    <mergeCell ref="B19:C19"/>
    <mergeCell ref="B20:C20"/>
    <mergeCell ref="C11:C17"/>
    <mergeCell ref="C5:C6"/>
    <mergeCell ref="D5:D6"/>
  </mergeCells>
  <hyperlinks>
    <hyperlink ref="E2" location="'Index '!A1" display="Return to index" xr:uid="{2ECB8152-3F18-476E-B2C6-493DCB575FD5}"/>
  </hyperlinks>
  <pageMargins left="0.7" right="0.7" top="0.75" bottom="0.75" header="0.3" footer="0.3"/>
  <pageSetup paperSize="9"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D684-EF2B-40FF-903C-BD5DA585BED5}">
  <sheetPr>
    <pageSetUpPr fitToPage="1"/>
  </sheetPr>
  <dimension ref="A1:O43"/>
  <sheetViews>
    <sheetView showGridLines="0" zoomScale="90" zoomScaleNormal="90" workbookViewId="0">
      <selection activeCell="D2" sqref="D2"/>
    </sheetView>
  </sheetViews>
  <sheetFormatPr defaultColWidth="9.140625" defaultRowHeight="15"/>
  <cols>
    <col min="1" max="1" width="3.5703125" customWidth="1"/>
    <col min="2" max="2" width="7.5703125" customWidth="1"/>
    <col min="3" max="3" width="66.42578125" customWidth="1"/>
    <col min="4" max="4" width="18.7109375" customWidth="1"/>
    <col min="5" max="7" width="18" style="7" customWidth="1"/>
    <col min="10" max="10" width="15.5703125" customWidth="1"/>
  </cols>
  <sheetData>
    <row r="1" spans="1:15" ht="21.95" customHeight="1">
      <c r="A1" s="36"/>
      <c r="B1" s="36"/>
      <c r="C1" s="36"/>
      <c r="D1" s="36"/>
      <c r="E1" s="52"/>
      <c r="F1" s="52"/>
      <c r="G1" s="52"/>
    </row>
    <row r="2" spans="1:15" ht="21">
      <c r="A2" s="36"/>
      <c r="B2" s="95" t="s">
        <v>1489</v>
      </c>
      <c r="D2" s="253" t="s">
        <v>224</v>
      </c>
    </row>
    <row r="3" spans="1:15">
      <c r="A3" s="36"/>
    </row>
    <row r="4" spans="1:15">
      <c r="A4" s="36"/>
    </row>
    <row r="5" spans="1:15" ht="29.1" customHeight="1">
      <c r="A5" s="36"/>
      <c r="B5" s="736" t="s">
        <v>225</v>
      </c>
      <c r="C5" s="737"/>
      <c r="D5" s="740" t="s">
        <v>290</v>
      </c>
      <c r="E5" s="741"/>
      <c r="F5" s="742"/>
      <c r="G5" s="648" t="s">
        <v>291</v>
      </c>
    </row>
    <row r="6" spans="1:15">
      <c r="A6" s="36"/>
      <c r="B6" s="738"/>
      <c r="C6" s="739"/>
      <c r="D6" s="648" t="s">
        <v>226</v>
      </c>
      <c r="E6" s="648" t="s">
        <v>227</v>
      </c>
      <c r="F6" s="493" t="s">
        <v>228</v>
      </c>
      <c r="G6" s="648" t="s">
        <v>227</v>
      </c>
    </row>
    <row r="7" spans="1:15">
      <c r="A7" s="36"/>
      <c r="B7" s="384">
        <v>1</v>
      </c>
      <c r="C7" s="385" t="s">
        <v>292</v>
      </c>
      <c r="D7" s="386">
        <v>49319.093119247897</v>
      </c>
      <c r="E7" s="386">
        <v>48228.622159424398</v>
      </c>
      <c r="F7" s="386">
        <v>47531.442095243729</v>
      </c>
      <c r="G7" s="386">
        <f>E7*0.08</f>
        <v>3858.2897727539521</v>
      </c>
    </row>
    <row r="8" spans="1:15">
      <c r="A8" s="36"/>
      <c r="B8" s="366">
        <v>2</v>
      </c>
      <c r="C8" s="387" t="s">
        <v>293</v>
      </c>
      <c r="D8" s="388">
        <v>49319.093119247897</v>
      </c>
      <c r="E8" s="388">
        <v>48228.622159424398</v>
      </c>
      <c r="F8" s="388">
        <v>47531.442095243729</v>
      </c>
      <c r="G8" s="389">
        <f>E8*0.08</f>
        <v>3858.2897727539521</v>
      </c>
    </row>
    <row r="9" spans="1:15">
      <c r="A9" s="36"/>
      <c r="B9" s="366">
        <v>3</v>
      </c>
      <c r="C9" s="387" t="s">
        <v>294</v>
      </c>
      <c r="D9" s="389">
        <v>0</v>
      </c>
      <c r="E9" s="389">
        <v>0</v>
      </c>
      <c r="F9" s="389">
        <v>0</v>
      </c>
      <c r="G9" s="389">
        <f>E9*0.08</f>
        <v>0</v>
      </c>
    </row>
    <row r="10" spans="1:15">
      <c r="A10" s="36"/>
      <c r="B10" s="366">
        <v>4</v>
      </c>
      <c r="C10" s="387" t="s">
        <v>295</v>
      </c>
      <c r="D10" s="389">
        <v>0</v>
      </c>
      <c r="E10" s="389">
        <v>0</v>
      </c>
      <c r="F10" s="389">
        <v>0</v>
      </c>
      <c r="G10" s="389">
        <f>E10*0.08</f>
        <v>0</v>
      </c>
    </row>
    <row r="11" spans="1:15">
      <c r="A11" s="36"/>
      <c r="B11" s="366" t="s">
        <v>296</v>
      </c>
      <c r="C11" s="387" t="s">
        <v>297</v>
      </c>
      <c r="D11" s="389">
        <v>0</v>
      </c>
      <c r="E11" s="389">
        <v>0</v>
      </c>
      <c r="F11" s="389">
        <v>0</v>
      </c>
      <c r="G11" s="389">
        <f t="shared" ref="G11:G34" si="0">E11*0.08</f>
        <v>0</v>
      </c>
      <c r="O11" s="238"/>
    </row>
    <row r="12" spans="1:15">
      <c r="A12" s="36"/>
      <c r="B12" s="366">
        <v>5</v>
      </c>
      <c r="C12" s="387" t="s">
        <v>298</v>
      </c>
      <c r="D12" s="389">
        <v>0</v>
      </c>
      <c r="E12" s="389">
        <v>0</v>
      </c>
      <c r="F12" s="389">
        <v>0</v>
      </c>
      <c r="G12" s="389">
        <f t="shared" si="0"/>
        <v>0</v>
      </c>
    </row>
    <row r="13" spans="1:15">
      <c r="A13" s="36"/>
      <c r="B13" s="384">
        <v>6</v>
      </c>
      <c r="C13" s="385" t="s">
        <v>299</v>
      </c>
      <c r="D13" s="386">
        <v>160.1302433493077</v>
      </c>
      <c r="E13" s="386">
        <v>182.79126151029692</v>
      </c>
      <c r="F13" s="386">
        <v>197.05708242617808</v>
      </c>
      <c r="G13" s="386">
        <f t="shared" si="0"/>
        <v>14.623300920823754</v>
      </c>
    </row>
    <row r="14" spans="1:15">
      <c r="A14" s="36"/>
      <c r="B14" s="366">
        <v>7</v>
      </c>
      <c r="C14" s="387" t="s">
        <v>293</v>
      </c>
      <c r="D14" s="388">
        <v>89.88184029</v>
      </c>
      <c r="E14" s="388">
        <v>102.06248848</v>
      </c>
      <c r="F14" s="388">
        <v>121.961211825048</v>
      </c>
      <c r="G14" s="389">
        <f>E14*0.08</f>
        <v>8.1649990783999993</v>
      </c>
      <c r="I14" s="254"/>
    </row>
    <row r="15" spans="1:15">
      <c r="A15" s="36"/>
      <c r="B15" s="366">
        <v>8</v>
      </c>
      <c r="C15" s="387" t="s">
        <v>300</v>
      </c>
      <c r="D15" s="389">
        <v>0</v>
      </c>
      <c r="E15" s="389">
        <v>0</v>
      </c>
      <c r="F15" s="389">
        <v>0</v>
      </c>
      <c r="G15" s="389">
        <f t="shared" ref="G15:G18" si="1">E15*0.08</f>
        <v>0</v>
      </c>
      <c r="I15" s="254"/>
    </row>
    <row r="16" spans="1:15">
      <c r="A16" s="36"/>
      <c r="B16" s="366" t="s">
        <v>252</v>
      </c>
      <c r="C16" s="387" t="s">
        <v>301</v>
      </c>
      <c r="D16" s="389">
        <v>0</v>
      </c>
      <c r="E16" s="389">
        <v>0</v>
      </c>
      <c r="F16" s="389">
        <v>0</v>
      </c>
      <c r="G16" s="389">
        <f t="shared" si="1"/>
        <v>0</v>
      </c>
      <c r="I16" s="254"/>
    </row>
    <row r="17" spans="1:9">
      <c r="A17" s="36"/>
      <c r="B17" s="366" t="s">
        <v>302</v>
      </c>
      <c r="C17" s="387" t="s">
        <v>303</v>
      </c>
      <c r="D17" s="388">
        <v>70.248403059307691</v>
      </c>
      <c r="E17" s="388">
        <v>80.728773030296907</v>
      </c>
      <c r="F17" s="388">
        <v>75.095870601130088</v>
      </c>
      <c r="G17" s="389">
        <f t="shared" si="1"/>
        <v>6.4583018424237526</v>
      </c>
      <c r="I17" s="254"/>
    </row>
    <row r="18" spans="1:9">
      <c r="A18" s="36"/>
      <c r="B18" s="366">
        <v>9</v>
      </c>
      <c r="C18" s="387" t="s">
        <v>304</v>
      </c>
      <c r="D18" s="389">
        <v>0</v>
      </c>
      <c r="E18" s="389">
        <v>0</v>
      </c>
      <c r="F18" s="389">
        <v>0</v>
      </c>
      <c r="G18" s="389">
        <f t="shared" si="1"/>
        <v>0</v>
      </c>
      <c r="I18" s="254"/>
    </row>
    <row r="19" spans="1:9">
      <c r="A19" s="36"/>
      <c r="B19" s="384">
        <v>15</v>
      </c>
      <c r="C19" s="385" t="s">
        <v>305</v>
      </c>
      <c r="D19" s="390">
        <v>0</v>
      </c>
      <c r="E19" s="390"/>
      <c r="F19" s="386">
        <v>0</v>
      </c>
      <c r="G19" s="390">
        <f t="shared" si="0"/>
        <v>0</v>
      </c>
    </row>
    <row r="20" spans="1:9">
      <c r="A20" s="36"/>
      <c r="B20" s="384">
        <v>16</v>
      </c>
      <c r="C20" s="385" t="s">
        <v>306</v>
      </c>
      <c r="D20" s="390">
        <v>0</v>
      </c>
      <c r="E20" s="390"/>
      <c r="F20" s="386">
        <v>0</v>
      </c>
      <c r="G20" s="390">
        <f t="shared" si="0"/>
        <v>0</v>
      </c>
    </row>
    <row r="21" spans="1:9">
      <c r="A21" s="36"/>
      <c r="B21" s="366">
        <v>17</v>
      </c>
      <c r="C21" s="387" t="s">
        <v>307</v>
      </c>
      <c r="D21" s="389">
        <v>0</v>
      </c>
      <c r="E21" s="389">
        <v>0</v>
      </c>
      <c r="F21" s="389">
        <v>0</v>
      </c>
      <c r="G21" s="389">
        <f>E21*0.08</f>
        <v>0</v>
      </c>
    </row>
    <row r="22" spans="1:9">
      <c r="A22" s="36"/>
      <c r="B22" s="366">
        <v>18</v>
      </c>
      <c r="C22" s="387" t="s">
        <v>308</v>
      </c>
      <c r="D22" s="389">
        <v>0</v>
      </c>
      <c r="E22" s="389">
        <v>0</v>
      </c>
      <c r="F22" s="389">
        <v>0</v>
      </c>
      <c r="G22" s="389">
        <f t="shared" si="0"/>
        <v>0</v>
      </c>
    </row>
    <row r="23" spans="1:9">
      <c r="A23" s="36"/>
      <c r="B23" s="366">
        <v>19</v>
      </c>
      <c r="C23" s="387" t="s">
        <v>309</v>
      </c>
      <c r="D23" s="389">
        <v>0</v>
      </c>
      <c r="E23" s="389">
        <v>0</v>
      </c>
      <c r="F23" s="389">
        <v>0</v>
      </c>
      <c r="G23" s="389">
        <f t="shared" si="0"/>
        <v>0</v>
      </c>
    </row>
    <row r="24" spans="1:9">
      <c r="A24" s="36"/>
      <c r="B24" s="366" t="s">
        <v>310</v>
      </c>
      <c r="C24" s="391" t="s">
        <v>311</v>
      </c>
      <c r="D24" s="389">
        <v>0</v>
      </c>
      <c r="E24" s="389">
        <v>0</v>
      </c>
      <c r="F24" s="389">
        <v>0</v>
      </c>
      <c r="G24" s="389">
        <f t="shared" si="0"/>
        <v>0</v>
      </c>
    </row>
    <row r="25" spans="1:9">
      <c r="A25" s="36"/>
      <c r="B25" s="384">
        <v>20</v>
      </c>
      <c r="C25" s="385" t="s">
        <v>312</v>
      </c>
      <c r="D25" s="386">
        <v>5624.3862736800002</v>
      </c>
      <c r="E25" s="386">
        <f>E26</f>
        <v>5951.7930063799995</v>
      </c>
      <c r="F25" s="386">
        <v>6235.2959188708455</v>
      </c>
      <c r="G25" s="386">
        <f t="shared" si="0"/>
        <v>476.14344051039996</v>
      </c>
    </row>
    <row r="26" spans="1:9">
      <c r="A26" s="36"/>
      <c r="B26" s="366">
        <v>21</v>
      </c>
      <c r="C26" s="387" t="s">
        <v>293</v>
      </c>
      <c r="D26" s="388">
        <v>5624.3862736800002</v>
      </c>
      <c r="E26" s="388">
        <v>5951.7930063799995</v>
      </c>
      <c r="F26" s="388">
        <v>6235.2959188708455</v>
      </c>
      <c r="G26" s="388">
        <f t="shared" si="0"/>
        <v>476.14344051039996</v>
      </c>
    </row>
    <row r="27" spans="1:9">
      <c r="A27" s="36"/>
      <c r="B27" s="366">
        <v>22</v>
      </c>
      <c r="C27" s="387" t="s">
        <v>313</v>
      </c>
      <c r="D27" s="389">
        <v>0</v>
      </c>
      <c r="E27" s="389">
        <v>0</v>
      </c>
      <c r="F27" s="389">
        <v>0</v>
      </c>
      <c r="G27" s="389">
        <f t="shared" si="0"/>
        <v>0</v>
      </c>
    </row>
    <row r="28" spans="1:9">
      <c r="A28" s="36"/>
      <c r="B28" s="384" t="s">
        <v>314</v>
      </c>
      <c r="C28" s="385" t="s">
        <v>315</v>
      </c>
      <c r="D28" s="390">
        <v>0</v>
      </c>
      <c r="E28" s="390">
        <v>0</v>
      </c>
      <c r="F28" s="390">
        <v>0</v>
      </c>
      <c r="G28" s="390">
        <f t="shared" si="0"/>
        <v>0</v>
      </c>
    </row>
    <row r="29" spans="1:9">
      <c r="A29" s="36"/>
      <c r="B29" s="384">
        <v>23</v>
      </c>
      <c r="C29" s="385" t="s">
        <v>316</v>
      </c>
      <c r="D29" s="390">
        <v>8156.9353624999994</v>
      </c>
      <c r="E29" s="390">
        <v>8156.9353624999994</v>
      </c>
      <c r="F29" s="390">
        <v>8156.9353624999994</v>
      </c>
      <c r="G29" s="390">
        <f t="shared" si="0"/>
        <v>652.55482899999993</v>
      </c>
    </row>
    <row r="30" spans="1:9">
      <c r="A30" s="36"/>
      <c r="B30" s="649" t="s">
        <v>317</v>
      </c>
      <c r="C30" s="387" t="s">
        <v>318</v>
      </c>
      <c r="D30" s="392">
        <v>8156.9353624999994</v>
      </c>
      <c r="E30" s="392">
        <v>8156.9353624999994</v>
      </c>
      <c r="F30" s="388">
        <v>8156.9353624999994</v>
      </c>
      <c r="G30" s="388">
        <f t="shared" si="0"/>
        <v>652.55482899999993</v>
      </c>
    </row>
    <row r="31" spans="1:9">
      <c r="A31" s="36"/>
      <c r="B31" s="366" t="s">
        <v>319</v>
      </c>
      <c r="C31" s="387" t="s">
        <v>320</v>
      </c>
      <c r="D31" s="389">
        <v>0</v>
      </c>
      <c r="E31" s="389"/>
      <c r="F31" s="389">
        <v>0</v>
      </c>
      <c r="G31" s="389">
        <f t="shared" si="0"/>
        <v>0</v>
      </c>
    </row>
    <row r="32" spans="1:9">
      <c r="A32" s="36"/>
      <c r="B32" s="366" t="s">
        <v>321</v>
      </c>
      <c r="C32" s="387" t="s">
        <v>322</v>
      </c>
      <c r="D32" s="389">
        <v>0</v>
      </c>
      <c r="E32" s="389"/>
      <c r="F32" s="389">
        <v>0</v>
      </c>
      <c r="G32" s="389">
        <f t="shared" si="0"/>
        <v>0</v>
      </c>
    </row>
    <row r="33" spans="1:9" ht="30">
      <c r="A33" s="36"/>
      <c r="B33" s="384">
        <v>24</v>
      </c>
      <c r="C33" s="385" t="s">
        <v>323</v>
      </c>
      <c r="D33" s="386">
        <v>1184.2741982499999</v>
      </c>
      <c r="E33" s="386">
        <v>1151.1476472499999</v>
      </c>
      <c r="F33" s="386">
        <v>1122.9900789000001</v>
      </c>
      <c r="G33" s="386">
        <f t="shared" si="0"/>
        <v>92.091811779999986</v>
      </c>
    </row>
    <row r="34" spans="1:9">
      <c r="A34" s="36"/>
      <c r="B34" s="384">
        <v>29</v>
      </c>
      <c r="C34" s="385" t="s">
        <v>324</v>
      </c>
      <c r="D34" s="386">
        <v>63260.544998777208</v>
      </c>
      <c r="E34" s="386">
        <v>62520.141789814697</v>
      </c>
      <c r="F34" s="386">
        <v>62120.730459040758</v>
      </c>
      <c r="G34" s="386">
        <f t="shared" si="0"/>
        <v>5001.6113431851763</v>
      </c>
      <c r="I34" s="254"/>
    </row>
    <row r="36" spans="1:9">
      <c r="E36" s="53"/>
    </row>
    <row r="43" spans="1:9">
      <c r="G43" s="4"/>
    </row>
  </sheetData>
  <mergeCells count="2">
    <mergeCell ref="B5:C6"/>
    <mergeCell ref="D5:F5"/>
  </mergeCells>
  <conditionalFormatting sqref="D19:E19">
    <cfRule type="cellIs" dxfId="44" priority="22" stopIfTrue="1" operator="lessThan">
      <formula>0</formula>
    </cfRule>
  </conditionalFormatting>
  <conditionalFormatting sqref="G19">
    <cfRule type="cellIs" dxfId="43" priority="21" stopIfTrue="1" operator="lessThan">
      <formula>0</formula>
    </cfRule>
  </conditionalFormatting>
  <conditionalFormatting sqref="G20">
    <cfRule type="cellIs" dxfId="42" priority="20" stopIfTrue="1" operator="lessThan">
      <formula>0</formula>
    </cfRule>
  </conditionalFormatting>
  <conditionalFormatting sqref="D20:E20">
    <cfRule type="cellIs" dxfId="41" priority="19" stopIfTrue="1" operator="lessThan">
      <formula>0</formula>
    </cfRule>
  </conditionalFormatting>
  <conditionalFormatting sqref="D28:G28">
    <cfRule type="cellIs" dxfId="40" priority="18" stopIfTrue="1" operator="lessThan">
      <formula>0</formula>
    </cfRule>
  </conditionalFormatting>
  <conditionalFormatting sqref="F21:F24">
    <cfRule type="cellIs" dxfId="39" priority="17" stopIfTrue="1" operator="lessThan">
      <formula>0</formula>
    </cfRule>
  </conditionalFormatting>
  <conditionalFormatting sqref="E21:E24">
    <cfRule type="cellIs" dxfId="38" priority="16" stopIfTrue="1" operator="lessThan">
      <formula>0</formula>
    </cfRule>
  </conditionalFormatting>
  <conditionalFormatting sqref="D18:F18">
    <cfRule type="cellIs" dxfId="37" priority="15" stopIfTrue="1" operator="lessThan">
      <formula>0</formula>
    </cfRule>
  </conditionalFormatting>
  <conditionalFormatting sqref="D16:F16">
    <cfRule type="cellIs" dxfId="36" priority="14" stopIfTrue="1" operator="lessThan">
      <formula>0</formula>
    </cfRule>
  </conditionalFormatting>
  <conditionalFormatting sqref="D15:F15">
    <cfRule type="cellIs" dxfId="35" priority="13" stopIfTrue="1" operator="lessThan">
      <formula>0</formula>
    </cfRule>
  </conditionalFormatting>
  <conditionalFormatting sqref="E9:G12">
    <cfRule type="cellIs" dxfId="34" priority="12" stopIfTrue="1" operator="lessThan">
      <formula>0</formula>
    </cfRule>
  </conditionalFormatting>
  <conditionalFormatting sqref="G8">
    <cfRule type="cellIs" dxfId="33" priority="11" stopIfTrue="1" operator="lessThan">
      <formula>0</formula>
    </cfRule>
  </conditionalFormatting>
  <conditionalFormatting sqref="D27:F27">
    <cfRule type="cellIs" dxfId="32" priority="10" stopIfTrue="1" operator="lessThan">
      <formula>0</formula>
    </cfRule>
  </conditionalFormatting>
  <conditionalFormatting sqref="G27">
    <cfRule type="cellIs" dxfId="31" priority="9" stopIfTrue="1" operator="lessThan">
      <formula>0</formula>
    </cfRule>
  </conditionalFormatting>
  <conditionalFormatting sqref="G21:G24">
    <cfRule type="cellIs" dxfId="30" priority="8" stopIfTrue="1" operator="lessThan">
      <formula>0</formula>
    </cfRule>
  </conditionalFormatting>
  <conditionalFormatting sqref="G14:G18">
    <cfRule type="cellIs" dxfId="29" priority="7" stopIfTrue="1" operator="lessThan">
      <formula>0</formula>
    </cfRule>
  </conditionalFormatting>
  <conditionalFormatting sqref="D31:G31">
    <cfRule type="cellIs" dxfId="28" priority="6" stopIfTrue="1" operator="lessThan">
      <formula>0</formula>
    </cfRule>
  </conditionalFormatting>
  <conditionalFormatting sqref="D32:F32">
    <cfRule type="cellIs" dxfId="27" priority="5" stopIfTrue="1" operator="lessThan">
      <formula>0</formula>
    </cfRule>
  </conditionalFormatting>
  <conditionalFormatting sqref="G32">
    <cfRule type="cellIs" dxfId="26" priority="4" stopIfTrue="1" operator="lessThan">
      <formula>0</formula>
    </cfRule>
  </conditionalFormatting>
  <conditionalFormatting sqref="D29:G29">
    <cfRule type="cellIs" dxfId="25" priority="3" stopIfTrue="1" operator="lessThan">
      <formula>0</formula>
    </cfRule>
  </conditionalFormatting>
  <conditionalFormatting sqref="D21:D24">
    <cfRule type="cellIs" dxfId="24" priority="2" stopIfTrue="1" operator="lessThan">
      <formula>0</formula>
    </cfRule>
  </conditionalFormatting>
  <conditionalFormatting sqref="D9:D12">
    <cfRule type="cellIs" dxfId="23" priority="1" stopIfTrue="1" operator="lessThan">
      <formula>0</formula>
    </cfRule>
  </conditionalFormatting>
  <hyperlinks>
    <hyperlink ref="D2" location="'Index '!A1" display="Return to index" xr:uid="{8A2AEA3D-4CF6-4D3F-B048-604E0FDF1E2C}"/>
  </hyperlinks>
  <pageMargins left="0.70866141732283472" right="0.70866141732283472" top="0.74803149606299213" bottom="0.74803149606299213" header="0.31496062992125984" footer="0.31496062992125984"/>
  <pageSetup paperSize="9" scale="95" orientation="landscape" r:id="rId1"/>
  <ignoredErrors>
    <ignoredError sqref="G8:G32"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8097A-38B8-4C95-89C9-5A08A3537C5D}">
  <dimension ref="A2:B4"/>
  <sheetViews>
    <sheetView zoomScale="90" zoomScaleNormal="90" workbookViewId="0">
      <selection activeCell="O13" sqref="O13"/>
    </sheetView>
  </sheetViews>
  <sheetFormatPr defaultRowHeight="15"/>
  <cols>
    <col min="2" max="2" width="15" bestFit="1" customWidth="1"/>
  </cols>
  <sheetData>
    <row r="2" spans="1:2">
      <c r="A2" t="s">
        <v>2</v>
      </c>
      <c r="B2" t="s">
        <v>1453</v>
      </c>
    </row>
    <row r="4" spans="1:2">
      <c r="B4" t="s">
        <v>1454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12"/>
  <sheetViews>
    <sheetView showGridLines="0" zoomScale="90" zoomScaleNormal="90" workbookViewId="0">
      <selection activeCell="D2" sqref="D2"/>
    </sheetView>
  </sheetViews>
  <sheetFormatPr defaultColWidth="9.140625" defaultRowHeight="15"/>
  <cols>
    <col min="1" max="2" width="9.140625" style="13"/>
    <col min="3" max="3" width="82" style="13" customWidth="1"/>
    <col min="4" max="4" width="23.140625" style="13" customWidth="1"/>
    <col min="5" max="5" width="40.5703125" style="13" customWidth="1"/>
    <col min="6" max="6" width="31.5703125" style="13" customWidth="1"/>
    <col min="7" max="16384" width="9.140625" style="13"/>
  </cols>
  <sheetData>
    <row r="1" spans="2:14" ht="23.25" customHeight="1"/>
    <row r="2" spans="2:14" ht="21">
      <c r="B2" s="95" t="s">
        <v>325</v>
      </c>
      <c r="D2" s="253" t="s">
        <v>224</v>
      </c>
    </row>
    <row r="3" spans="2:14" ht="21">
      <c r="B3" s="95"/>
    </row>
    <row r="5" spans="2:14" ht="45">
      <c r="B5" s="743" t="str">
        <f>Dates!B2</f>
        <v>At 30 June 2024 (DKK mio.)</v>
      </c>
      <c r="C5" s="744"/>
      <c r="D5" s="383" t="s">
        <v>326</v>
      </c>
      <c r="E5" s="383" t="s">
        <v>327</v>
      </c>
      <c r="F5" s="14"/>
    </row>
    <row r="6" spans="2:14">
      <c r="B6" s="745" t="s">
        <v>328</v>
      </c>
      <c r="C6" s="746"/>
      <c r="D6" s="746"/>
      <c r="E6" s="747"/>
      <c r="F6" s="14"/>
    </row>
    <row r="7" spans="2:14">
      <c r="B7" s="57">
        <v>1</v>
      </c>
      <c r="C7" s="55" t="s">
        <v>329</v>
      </c>
      <c r="D7" s="388">
        <v>2100</v>
      </c>
      <c r="E7" s="393" t="s">
        <v>330</v>
      </c>
      <c r="F7" s="14"/>
    </row>
    <row r="8" spans="2:14">
      <c r="B8" s="380"/>
      <c r="C8" s="376" t="s">
        <v>331</v>
      </c>
      <c r="D8" s="388"/>
      <c r="E8" s="394"/>
      <c r="F8" s="14"/>
    </row>
    <row r="9" spans="2:14">
      <c r="B9" s="380"/>
      <c r="C9" s="376" t="s">
        <v>332</v>
      </c>
      <c r="D9" s="388"/>
      <c r="E9" s="394"/>
      <c r="F9" s="14"/>
    </row>
    <row r="10" spans="2:14">
      <c r="B10" s="380"/>
      <c r="C10" s="376" t="s">
        <v>333</v>
      </c>
      <c r="D10" s="388"/>
      <c r="E10" s="394"/>
      <c r="F10" s="14"/>
    </row>
    <row r="11" spans="2:14">
      <c r="B11" s="380">
        <v>2</v>
      </c>
      <c r="C11" s="376" t="s">
        <v>334</v>
      </c>
      <c r="D11" s="388">
        <v>7429.024304980001</v>
      </c>
      <c r="E11" s="394"/>
      <c r="F11" s="60"/>
      <c r="N11" s="239"/>
    </row>
    <row r="12" spans="2:14">
      <c r="B12" s="380">
        <v>3</v>
      </c>
      <c r="C12" s="376" t="s">
        <v>335</v>
      </c>
      <c r="D12" s="388">
        <v>1002.45199008</v>
      </c>
      <c r="E12" s="394"/>
    </row>
    <row r="13" spans="2:14">
      <c r="B13" s="380" t="s">
        <v>336</v>
      </c>
      <c r="C13" s="376" t="s">
        <v>337</v>
      </c>
      <c r="D13" s="388">
        <v>0</v>
      </c>
      <c r="E13" s="394"/>
    </row>
    <row r="14" spans="2:14" ht="30">
      <c r="B14" s="380">
        <v>4</v>
      </c>
      <c r="C14" s="376" t="s">
        <v>338</v>
      </c>
      <c r="D14" s="388">
        <v>0</v>
      </c>
      <c r="E14" s="394"/>
    </row>
    <row r="15" spans="2:14">
      <c r="B15" s="380">
        <v>5</v>
      </c>
      <c r="C15" s="376" t="s">
        <v>339</v>
      </c>
      <c r="D15" s="388">
        <v>1110.2024231164478</v>
      </c>
      <c r="E15" s="394"/>
    </row>
    <row r="16" spans="2:14">
      <c r="B16" s="380" t="s">
        <v>340</v>
      </c>
      <c r="C16" s="376" t="s">
        <v>341</v>
      </c>
      <c r="D16" s="388">
        <v>584.05072612349295</v>
      </c>
      <c r="E16" s="394"/>
    </row>
    <row r="17" spans="2:5">
      <c r="B17" s="395">
        <v>6</v>
      </c>
      <c r="C17" s="396" t="s">
        <v>342</v>
      </c>
      <c r="D17" s="397">
        <v>12225.729444299941</v>
      </c>
      <c r="E17" s="398"/>
    </row>
    <row r="18" spans="2:5">
      <c r="B18" s="745" t="s">
        <v>343</v>
      </c>
      <c r="C18" s="746"/>
      <c r="D18" s="746"/>
      <c r="E18" s="747"/>
    </row>
    <row r="19" spans="2:5">
      <c r="B19" s="380">
        <v>7</v>
      </c>
      <c r="C19" s="376" t="s">
        <v>344</v>
      </c>
      <c r="D19" s="388">
        <v>-39.149512731310004</v>
      </c>
      <c r="E19" s="394"/>
    </row>
    <row r="20" spans="2:5">
      <c r="B20" s="380">
        <v>8</v>
      </c>
      <c r="C20" s="376" t="s">
        <v>345</v>
      </c>
      <c r="D20" s="388">
        <v>-175.30598036000001</v>
      </c>
      <c r="E20" s="399" t="s">
        <v>346</v>
      </c>
    </row>
    <row r="21" spans="2:5">
      <c r="B21" s="380">
        <v>9</v>
      </c>
      <c r="C21" s="376" t="s">
        <v>347</v>
      </c>
      <c r="D21" s="388"/>
      <c r="E21" s="400"/>
    </row>
    <row r="22" spans="2:5" ht="45">
      <c r="B22" s="380">
        <v>10</v>
      </c>
      <c r="C22" s="376" t="s">
        <v>348</v>
      </c>
      <c r="D22" s="388">
        <v>0</v>
      </c>
      <c r="E22" s="394"/>
    </row>
    <row r="23" spans="2:5" ht="30">
      <c r="B23" s="380">
        <v>11</v>
      </c>
      <c r="C23" s="376" t="s">
        <v>349</v>
      </c>
      <c r="D23" s="388">
        <v>0</v>
      </c>
      <c r="E23" s="394"/>
    </row>
    <row r="24" spans="2:5">
      <c r="B24" s="380">
        <v>12</v>
      </c>
      <c r="C24" s="376" t="s">
        <v>350</v>
      </c>
      <c r="D24" s="388">
        <v>0</v>
      </c>
      <c r="E24" s="394"/>
    </row>
    <row r="25" spans="2:5">
      <c r="B25" s="380">
        <v>13</v>
      </c>
      <c r="C25" s="376" t="s">
        <v>351</v>
      </c>
      <c r="D25" s="388">
        <v>0</v>
      </c>
      <c r="E25" s="394"/>
    </row>
    <row r="26" spans="2:5" ht="30">
      <c r="B26" s="380">
        <v>14</v>
      </c>
      <c r="C26" s="376" t="s">
        <v>352</v>
      </c>
      <c r="D26" s="388">
        <v>0</v>
      </c>
      <c r="E26" s="394"/>
    </row>
    <row r="27" spans="2:5">
      <c r="B27" s="380">
        <v>15</v>
      </c>
      <c r="C27" s="376" t="s">
        <v>353</v>
      </c>
      <c r="D27" s="388">
        <v>0</v>
      </c>
      <c r="E27" s="394"/>
    </row>
    <row r="28" spans="2:5" ht="36.6" customHeight="1">
      <c r="B28" s="380">
        <v>16</v>
      </c>
      <c r="C28" s="376" t="s">
        <v>354</v>
      </c>
      <c r="D28" s="388">
        <v>-11.4288314</v>
      </c>
      <c r="E28" s="400"/>
    </row>
    <row r="29" spans="2:5" ht="72.95" customHeight="1">
      <c r="B29" s="380">
        <v>17</v>
      </c>
      <c r="C29" s="376" t="s">
        <v>355</v>
      </c>
      <c r="D29" s="388">
        <v>0</v>
      </c>
      <c r="E29" s="394"/>
    </row>
    <row r="30" spans="2:5" ht="60">
      <c r="B30" s="380">
        <v>18</v>
      </c>
      <c r="C30" s="376" t="s">
        <v>356</v>
      </c>
      <c r="D30" s="388">
        <v>-237.13469465535991</v>
      </c>
      <c r="E30" s="394"/>
    </row>
    <row r="31" spans="2:5" ht="60">
      <c r="B31" s="380">
        <v>19</v>
      </c>
      <c r="C31" s="376" t="s">
        <v>357</v>
      </c>
      <c r="D31" s="388">
        <v>0</v>
      </c>
      <c r="E31" s="394"/>
    </row>
    <row r="32" spans="2:5">
      <c r="B32" s="380">
        <v>20</v>
      </c>
      <c r="C32" s="376" t="s">
        <v>347</v>
      </c>
      <c r="D32" s="388"/>
      <c r="E32" s="400"/>
    </row>
    <row r="33" spans="2:6" ht="30">
      <c r="B33" s="380" t="s">
        <v>358</v>
      </c>
      <c r="C33" s="376" t="s">
        <v>359</v>
      </c>
      <c r="D33" s="388">
        <v>0</v>
      </c>
      <c r="E33" s="401"/>
    </row>
    <row r="34" spans="2:6">
      <c r="B34" s="380" t="s">
        <v>360</v>
      </c>
      <c r="C34" s="376" t="s">
        <v>361</v>
      </c>
      <c r="D34" s="388">
        <v>0</v>
      </c>
      <c r="E34" s="394"/>
    </row>
    <row r="35" spans="2:6">
      <c r="B35" s="380" t="s">
        <v>362</v>
      </c>
      <c r="C35" s="376" t="s">
        <v>363</v>
      </c>
      <c r="D35" s="388">
        <v>0</v>
      </c>
      <c r="E35" s="394"/>
    </row>
    <row r="36" spans="2:6">
      <c r="B36" s="380" t="s">
        <v>364</v>
      </c>
      <c r="C36" s="376" t="s">
        <v>365</v>
      </c>
      <c r="D36" s="388">
        <v>0</v>
      </c>
      <c r="E36" s="394"/>
    </row>
    <row r="37" spans="2:6" ht="45">
      <c r="B37" s="380">
        <v>21</v>
      </c>
      <c r="C37" s="376" t="s">
        <v>366</v>
      </c>
      <c r="D37" s="388">
        <v>0</v>
      </c>
      <c r="E37" s="394"/>
    </row>
    <row r="38" spans="2:6">
      <c r="B38" s="380">
        <v>22</v>
      </c>
      <c r="C38" s="376" t="s">
        <v>367</v>
      </c>
      <c r="D38" s="388">
        <v>0</v>
      </c>
      <c r="E38" s="394"/>
    </row>
    <row r="39" spans="2:6" ht="45">
      <c r="B39" s="380">
        <v>23</v>
      </c>
      <c r="C39" s="376" t="s">
        <v>368</v>
      </c>
      <c r="D39" s="388">
        <v>0</v>
      </c>
      <c r="E39" s="400"/>
    </row>
    <row r="40" spans="2:6">
      <c r="B40" s="380">
        <v>24</v>
      </c>
      <c r="C40" s="376" t="s">
        <v>347</v>
      </c>
      <c r="D40" s="388"/>
      <c r="E40" s="400"/>
    </row>
    <row r="41" spans="2:6">
      <c r="B41" s="380">
        <v>25</v>
      </c>
      <c r="C41" s="376" t="s">
        <v>369</v>
      </c>
      <c r="D41" s="388">
        <v>0</v>
      </c>
      <c r="E41" s="394"/>
    </row>
    <row r="42" spans="2:6">
      <c r="B42" s="380" t="s">
        <v>370</v>
      </c>
      <c r="C42" s="376" t="s">
        <v>371</v>
      </c>
      <c r="D42" s="388">
        <v>0</v>
      </c>
      <c r="E42" s="394"/>
    </row>
    <row r="43" spans="2:6" ht="45">
      <c r="B43" s="380" t="s">
        <v>372</v>
      </c>
      <c r="C43" s="376" t="s">
        <v>373</v>
      </c>
      <c r="D43" s="388">
        <v>0</v>
      </c>
      <c r="E43" s="402"/>
      <c r="F43" s="229"/>
    </row>
    <row r="44" spans="2:6">
      <c r="B44" s="380">
        <v>26</v>
      </c>
      <c r="C44" s="376" t="s">
        <v>347</v>
      </c>
      <c r="D44" s="388"/>
      <c r="E44" s="401"/>
    </row>
    <row r="45" spans="2:6" ht="30">
      <c r="B45" s="380">
        <v>27</v>
      </c>
      <c r="C45" s="376" t="s">
        <v>374</v>
      </c>
      <c r="D45" s="388">
        <v>0</v>
      </c>
      <c r="E45" s="394"/>
    </row>
    <row r="46" spans="2:6">
      <c r="B46" s="380" t="s">
        <v>375</v>
      </c>
      <c r="C46" s="376" t="s">
        <v>376</v>
      </c>
      <c r="D46" s="388">
        <v>-375.72894194849999</v>
      </c>
      <c r="E46" s="394"/>
    </row>
    <row r="47" spans="2:6">
      <c r="B47" s="395">
        <v>28</v>
      </c>
      <c r="C47" s="396" t="s">
        <v>377</v>
      </c>
      <c r="D47" s="388">
        <v>-838.74796109517001</v>
      </c>
      <c r="E47" s="398"/>
    </row>
    <row r="48" spans="2:6">
      <c r="B48" s="395">
        <v>29</v>
      </c>
      <c r="C48" s="396" t="s">
        <v>378</v>
      </c>
      <c r="D48" s="397">
        <v>11386.981483204772</v>
      </c>
      <c r="E48" s="398"/>
    </row>
    <row r="49" spans="2:5">
      <c r="B49" s="745" t="s">
        <v>379</v>
      </c>
      <c r="C49" s="746"/>
      <c r="D49" s="746"/>
      <c r="E49" s="747"/>
    </row>
    <row r="50" spans="2:5">
      <c r="B50" s="380">
        <v>30</v>
      </c>
      <c r="C50" s="376" t="s">
        <v>329</v>
      </c>
      <c r="D50" s="388">
        <v>859</v>
      </c>
      <c r="E50" s="393" t="s">
        <v>380</v>
      </c>
    </row>
    <row r="51" spans="2:5">
      <c r="B51" s="380">
        <v>31</v>
      </c>
      <c r="C51" s="376" t="s">
        <v>381</v>
      </c>
      <c r="D51" s="388">
        <v>0</v>
      </c>
      <c r="E51" s="401"/>
    </row>
    <row r="52" spans="2:5">
      <c r="B52" s="380">
        <v>32</v>
      </c>
      <c r="C52" s="376" t="s">
        <v>382</v>
      </c>
      <c r="D52" s="388">
        <v>0</v>
      </c>
      <c r="E52" s="401"/>
    </row>
    <row r="53" spans="2:5" ht="30">
      <c r="B53" s="380">
        <v>33</v>
      </c>
      <c r="C53" s="376" t="s">
        <v>383</v>
      </c>
      <c r="D53" s="388">
        <v>0</v>
      </c>
      <c r="E53" s="394"/>
    </row>
    <row r="54" spans="2:5">
      <c r="B54" s="380" t="s">
        <v>384</v>
      </c>
      <c r="C54" s="376" t="s">
        <v>385</v>
      </c>
      <c r="D54" s="388">
        <v>0</v>
      </c>
      <c r="E54" s="394"/>
    </row>
    <row r="55" spans="2:5">
      <c r="B55" s="380" t="s">
        <v>386</v>
      </c>
      <c r="C55" s="376" t="s">
        <v>387</v>
      </c>
      <c r="D55" s="388">
        <v>0</v>
      </c>
      <c r="E55" s="394"/>
    </row>
    <row r="56" spans="2:5" ht="30">
      <c r="B56" s="380">
        <v>34</v>
      </c>
      <c r="C56" s="376" t="s">
        <v>388</v>
      </c>
      <c r="D56" s="388">
        <v>100.1868122391771</v>
      </c>
      <c r="E56" s="394"/>
    </row>
    <row r="57" spans="2:5">
      <c r="B57" s="380">
        <v>35</v>
      </c>
      <c r="C57" s="376" t="s">
        <v>389</v>
      </c>
      <c r="D57" s="388">
        <v>0</v>
      </c>
      <c r="E57" s="394"/>
    </row>
    <row r="58" spans="2:5">
      <c r="B58" s="395">
        <v>36</v>
      </c>
      <c r="C58" s="396" t="s">
        <v>390</v>
      </c>
      <c r="D58" s="397">
        <v>959.18681223917702</v>
      </c>
      <c r="E58" s="398"/>
    </row>
    <row r="59" spans="2:5">
      <c r="B59" s="745" t="s">
        <v>391</v>
      </c>
      <c r="C59" s="746"/>
      <c r="D59" s="746"/>
      <c r="E59" s="747"/>
    </row>
    <row r="60" spans="2:5">
      <c r="B60" s="380">
        <v>37</v>
      </c>
      <c r="C60" s="376" t="s">
        <v>392</v>
      </c>
      <c r="D60" s="388">
        <v>0</v>
      </c>
      <c r="E60" s="401"/>
    </row>
    <row r="61" spans="2:5" ht="45">
      <c r="B61" s="380">
        <v>38</v>
      </c>
      <c r="C61" s="376" t="s">
        <v>393</v>
      </c>
      <c r="D61" s="388">
        <v>0</v>
      </c>
      <c r="E61" s="394"/>
    </row>
    <row r="62" spans="2:5" ht="45">
      <c r="B62" s="380">
        <v>39</v>
      </c>
      <c r="C62" s="376" t="s">
        <v>394</v>
      </c>
      <c r="D62" s="388">
        <v>0</v>
      </c>
      <c r="E62" s="394"/>
    </row>
    <row r="63" spans="2:5" ht="45">
      <c r="B63" s="380">
        <v>40</v>
      </c>
      <c r="C63" s="376" t="s">
        <v>395</v>
      </c>
      <c r="D63" s="388">
        <v>0</v>
      </c>
      <c r="E63" s="394"/>
    </row>
    <row r="64" spans="2:5">
      <c r="B64" s="380">
        <v>41</v>
      </c>
      <c r="C64" s="376" t="s">
        <v>347</v>
      </c>
      <c r="D64" s="388"/>
      <c r="E64" s="394"/>
    </row>
    <row r="65" spans="2:8">
      <c r="B65" s="380">
        <v>42</v>
      </c>
      <c r="C65" s="376" t="s">
        <v>396</v>
      </c>
      <c r="D65" s="388">
        <v>0</v>
      </c>
      <c r="E65" s="394"/>
    </row>
    <row r="66" spans="2:8">
      <c r="B66" s="380" t="s">
        <v>397</v>
      </c>
      <c r="C66" s="376" t="s">
        <v>398</v>
      </c>
      <c r="D66" s="388">
        <v>0</v>
      </c>
      <c r="E66" s="394"/>
    </row>
    <row r="67" spans="2:8">
      <c r="B67" s="395">
        <v>43</v>
      </c>
      <c r="C67" s="396" t="s">
        <v>399</v>
      </c>
      <c r="D67" s="388">
        <v>0</v>
      </c>
      <c r="E67" s="394"/>
    </row>
    <row r="68" spans="2:8">
      <c r="B68" s="395">
        <v>44</v>
      </c>
      <c r="C68" s="396" t="s">
        <v>400</v>
      </c>
      <c r="D68" s="397">
        <v>959.18681223917702</v>
      </c>
      <c r="E68" s="401"/>
      <c r="H68" s="56"/>
    </row>
    <row r="69" spans="2:8">
      <c r="B69" s="395">
        <v>45</v>
      </c>
      <c r="C69" s="396" t="s">
        <v>401</v>
      </c>
      <c r="D69" s="397">
        <v>12346.168295443949</v>
      </c>
      <c r="E69" s="401"/>
      <c r="H69" s="31"/>
    </row>
    <row r="70" spans="2:8">
      <c r="B70" s="745" t="s">
        <v>402</v>
      </c>
      <c r="C70" s="746"/>
      <c r="D70" s="746"/>
      <c r="E70" s="747"/>
      <c r="H70" s="31"/>
    </row>
    <row r="71" spans="2:8">
      <c r="B71" s="380">
        <v>46</v>
      </c>
      <c r="C71" s="376" t="s">
        <v>403</v>
      </c>
      <c r="D71" s="388">
        <v>1150</v>
      </c>
      <c r="E71" s="394"/>
    </row>
    <row r="72" spans="2:8" ht="30">
      <c r="B72" s="380">
        <v>47</v>
      </c>
      <c r="C72" s="376" t="s">
        <v>404</v>
      </c>
      <c r="D72" s="388">
        <v>0</v>
      </c>
      <c r="E72" s="401"/>
    </row>
    <row r="73" spans="2:8">
      <c r="B73" s="380" t="s">
        <v>405</v>
      </c>
      <c r="C73" s="376" t="s">
        <v>406</v>
      </c>
      <c r="D73" s="388">
        <v>0</v>
      </c>
      <c r="E73" s="401"/>
    </row>
    <row r="74" spans="2:8">
      <c r="B74" s="380" t="s">
        <v>407</v>
      </c>
      <c r="C74" s="376" t="s">
        <v>408</v>
      </c>
      <c r="D74" s="388">
        <v>0</v>
      </c>
      <c r="E74" s="401"/>
    </row>
    <row r="75" spans="2:8" ht="45">
      <c r="B75" s="380">
        <v>48</v>
      </c>
      <c r="C75" s="376" t="s">
        <v>409</v>
      </c>
      <c r="D75" s="388">
        <v>146.97154393362152</v>
      </c>
      <c r="E75" s="394"/>
    </row>
    <row r="76" spans="2:8">
      <c r="B76" s="380">
        <v>49</v>
      </c>
      <c r="C76" s="376" t="s">
        <v>410</v>
      </c>
      <c r="D76" s="388">
        <v>0</v>
      </c>
      <c r="E76" s="394"/>
    </row>
    <row r="77" spans="2:8">
      <c r="B77" s="380">
        <v>50</v>
      </c>
      <c r="C77" s="376" t="s">
        <v>411</v>
      </c>
      <c r="D77" s="388">
        <v>0</v>
      </c>
      <c r="E77" s="394"/>
    </row>
    <row r="78" spans="2:8">
      <c r="B78" s="395">
        <v>51</v>
      </c>
      <c r="C78" s="396" t="s">
        <v>412</v>
      </c>
      <c r="D78" s="397">
        <v>1296.9715439336214</v>
      </c>
      <c r="E78" s="394"/>
    </row>
    <row r="79" spans="2:8">
      <c r="B79" s="745" t="s">
        <v>413</v>
      </c>
      <c r="C79" s="746"/>
      <c r="D79" s="746"/>
      <c r="E79" s="747"/>
    </row>
    <row r="80" spans="2:8" ht="30">
      <c r="B80" s="380">
        <v>52</v>
      </c>
      <c r="C80" s="376" t="s">
        <v>414</v>
      </c>
      <c r="D80" s="388">
        <v>0</v>
      </c>
      <c r="E80" s="394"/>
    </row>
    <row r="81" spans="2:5" ht="60">
      <c r="B81" s="380">
        <v>53</v>
      </c>
      <c r="C81" s="376" t="s">
        <v>415</v>
      </c>
      <c r="D81" s="388">
        <v>0</v>
      </c>
      <c r="E81" s="394"/>
    </row>
    <row r="82" spans="2:5" ht="60">
      <c r="B82" s="380">
        <v>54</v>
      </c>
      <c r="C82" s="376" t="s">
        <v>416</v>
      </c>
      <c r="D82" s="388">
        <v>-20.782221655027215</v>
      </c>
      <c r="E82" s="394"/>
    </row>
    <row r="83" spans="2:5">
      <c r="B83" s="380" t="s">
        <v>417</v>
      </c>
      <c r="C83" s="376" t="s">
        <v>347</v>
      </c>
      <c r="D83" s="388"/>
      <c r="E83" s="394"/>
    </row>
    <row r="84" spans="2:5" ht="45">
      <c r="B84" s="380">
        <v>55</v>
      </c>
      <c r="C84" s="376" t="s">
        <v>418</v>
      </c>
      <c r="D84" s="388">
        <v>0</v>
      </c>
      <c r="E84" s="394"/>
    </row>
    <row r="85" spans="2:5">
      <c r="B85" s="380">
        <v>56</v>
      </c>
      <c r="C85" s="376" t="s">
        <v>347</v>
      </c>
      <c r="D85" s="388"/>
      <c r="E85" s="400"/>
    </row>
    <row r="86" spans="2:5" ht="30">
      <c r="B86" s="380" t="s">
        <v>419</v>
      </c>
      <c r="C86" s="373" t="s">
        <v>420</v>
      </c>
      <c r="D86" s="388">
        <v>0</v>
      </c>
      <c r="E86" s="394"/>
    </row>
    <row r="87" spans="2:5">
      <c r="B87" s="380" t="s">
        <v>421</v>
      </c>
      <c r="C87" s="373" t="s">
        <v>422</v>
      </c>
      <c r="D87" s="388">
        <v>0</v>
      </c>
      <c r="E87" s="394"/>
    </row>
    <row r="88" spans="2:5">
      <c r="B88" s="395">
        <v>57</v>
      </c>
      <c r="C88" s="403" t="s">
        <v>423</v>
      </c>
      <c r="D88" s="397">
        <v>-20.782221655027215</v>
      </c>
      <c r="E88" s="404"/>
    </row>
    <row r="89" spans="2:5">
      <c r="B89" s="395">
        <v>58</v>
      </c>
      <c r="C89" s="403" t="s">
        <v>424</v>
      </c>
      <c r="D89" s="397">
        <v>1276.1893222785943</v>
      </c>
      <c r="E89" s="394"/>
    </row>
    <row r="90" spans="2:5">
      <c r="B90" s="395">
        <v>59</v>
      </c>
      <c r="C90" s="403" t="s">
        <v>425</v>
      </c>
      <c r="D90" s="397">
        <v>13622.357617722544</v>
      </c>
      <c r="E90" s="394"/>
    </row>
    <row r="91" spans="2:5">
      <c r="B91" s="395">
        <v>60</v>
      </c>
      <c r="C91" s="403" t="s">
        <v>426</v>
      </c>
      <c r="D91" s="397">
        <v>63260.544998777208</v>
      </c>
      <c r="E91" s="394"/>
    </row>
    <row r="92" spans="2:5">
      <c r="B92" s="745" t="s">
        <v>427</v>
      </c>
      <c r="C92" s="746"/>
      <c r="D92" s="746"/>
      <c r="E92" s="747"/>
    </row>
    <row r="93" spans="2:5">
      <c r="B93" s="380">
        <v>61</v>
      </c>
      <c r="C93" s="376" t="s">
        <v>428</v>
      </c>
      <c r="D93" s="405">
        <v>18.000131809811091</v>
      </c>
      <c r="E93" s="394"/>
    </row>
    <row r="94" spans="2:5">
      <c r="B94" s="380">
        <v>62</v>
      </c>
      <c r="C94" s="376" t="s">
        <v>429</v>
      </c>
      <c r="D94" s="405">
        <v>19.516379910831589</v>
      </c>
      <c r="E94" s="394"/>
    </row>
    <row r="95" spans="2:5">
      <c r="B95" s="380">
        <v>63</v>
      </c>
      <c r="C95" s="376" t="s">
        <v>430</v>
      </c>
      <c r="D95" s="405">
        <v>21.533734206946583</v>
      </c>
      <c r="E95" s="394"/>
    </row>
    <row r="96" spans="2:5">
      <c r="B96" s="380">
        <v>64</v>
      </c>
      <c r="C96" s="376" t="s">
        <v>431</v>
      </c>
      <c r="D96" s="405">
        <v>16.453616665745123</v>
      </c>
      <c r="E96" s="394"/>
    </row>
    <row r="97" spans="2:5">
      <c r="B97" s="380">
        <v>65</v>
      </c>
      <c r="C97" s="376" t="s">
        <v>432</v>
      </c>
      <c r="D97" s="405">
        <v>2.5</v>
      </c>
      <c r="E97" s="394"/>
    </row>
    <row r="98" spans="2:5">
      <c r="B98" s="380">
        <v>66</v>
      </c>
      <c r="C98" s="376" t="s">
        <v>433</v>
      </c>
      <c r="D98" s="405">
        <v>2.4696056339120021</v>
      </c>
      <c r="E98" s="394"/>
    </row>
    <row r="99" spans="2:5">
      <c r="B99" s="380">
        <v>67</v>
      </c>
      <c r="C99" s="376" t="s">
        <v>434</v>
      </c>
      <c r="D99" s="405">
        <v>0.40957427176293676</v>
      </c>
      <c r="E99" s="394"/>
    </row>
    <row r="100" spans="2:5" ht="30">
      <c r="B100" s="380" t="s">
        <v>435</v>
      </c>
      <c r="C100" s="406" t="s">
        <v>436</v>
      </c>
      <c r="D100" s="405">
        <v>1</v>
      </c>
      <c r="E100" s="394"/>
    </row>
    <row r="101" spans="2:5" ht="30">
      <c r="B101" s="379" t="s">
        <v>437</v>
      </c>
      <c r="C101" s="407" t="s">
        <v>438</v>
      </c>
      <c r="D101" s="405">
        <v>5.5744367600701885</v>
      </c>
      <c r="E101" s="394"/>
    </row>
    <row r="102" spans="2:5" ht="30">
      <c r="B102" s="380">
        <v>68</v>
      </c>
      <c r="C102" s="408" t="s">
        <v>439</v>
      </c>
      <c r="D102" s="409">
        <v>13.935007475727579</v>
      </c>
      <c r="E102" s="394"/>
    </row>
    <row r="103" spans="2:5">
      <c r="B103" s="745" t="s">
        <v>440</v>
      </c>
      <c r="C103" s="746"/>
      <c r="D103" s="746"/>
      <c r="E103" s="747"/>
    </row>
    <row r="104" spans="2:5" ht="45">
      <c r="B104" s="380">
        <v>72</v>
      </c>
      <c r="C104" s="376" t="s">
        <v>441</v>
      </c>
      <c r="D104" s="388">
        <v>1198.7868076696129</v>
      </c>
      <c r="E104" s="373"/>
    </row>
    <row r="105" spans="2:5" ht="45">
      <c r="B105" s="380">
        <v>73</v>
      </c>
      <c r="C105" s="376" t="s">
        <v>442</v>
      </c>
      <c r="D105" s="388">
        <v>473.70967929999995</v>
      </c>
      <c r="E105" s="394"/>
    </row>
    <row r="106" spans="2:5">
      <c r="B106" s="380">
        <v>74</v>
      </c>
      <c r="C106" s="376" t="s">
        <v>347</v>
      </c>
      <c r="D106" s="405"/>
      <c r="E106" s="394"/>
    </row>
    <row r="107" spans="2:5" ht="30">
      <c r="B107" s="380">
        <v>75</v>
      </c>
      <c r="C107" s="376" t="s">
        <v>443</v>
      </c>
      <c r="D107" s="405">
        <v>0</v>
      </c>
      <c r="E107" s="394"/>
    </row>
    <row r="108" spans="2:5">
      <c r="B108" s="745" t="s">
        <v>444</v>
      </c>
      <c r="C108" s="746"/>
      <c r="D108" s="746"/>
      <c r="E108" s="747"/>
    </row>
    <row r="109" spans="2:5" ht="30">
      <c r="B109" s="380">
        <v>76</v>
      </c>
      <c r="C109" s="376" t="s">
        <v>445</v>
      </c>
      <c r="D109" s="410">
        <v>0</v>
      </c>
      <c r="E109" s="394"/>
    </row>
    <row r="110" spans="2:5">
      <c r="B110" s="380">
        <v>77</v>
      </c>
      <c r="C110" s="376" t="s">
        <v>446</v>
      </c>
      <c r="D110" s="410">
        <v>0</v>
      </c>
      <c r="E110" s="394"/>
    </row>
    <row r="111" spans="2:5" ht="13.5" customHeight="1">
      <c r="B111" s="649">
        <v>78</v>
      </c>
      <c r="C111" s="373" t="s">
        <v>447</v>
      </c>
      <c r="D111" s="662">
        <v>0</v>
      </c>
      <c r="E111" s="650"/>
    </row>
    <row r="112" spans="2:5">
      <c r="B112" s="649">
        <v>79</v>
      </c>
      <c r="C112" s="376" t="s">
        <v>448</v>
      </c>
      <c r="D112" s="410">
        <v>0</v>
      </c>
      <c r="E112" s="394"/>
    </row>
  </sheetData>
  <mergeCells count="10">
    <mergeCell ref="B5:C5"/>
    <mergeCell ref="B79:E79"/>
    <mergeCell ref="B92:E92"/>
    <mergeCell ref="B103:E103"/>
    <mergeCell ref="B108:E108"/>
    <mergeCell ref="B70:E70"/>
    <mergeCell ref="B6:E6"/>
    <mergeCell ref="B18:E18"/>
    <mergeCell ref="B49:E49"/>
    <mergeCell ref="B59:E59"/>
  </mergeCells>
  <hyperlinks>
    <hyperlink ref="D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pageSetUpPr fitToPage="1"/>
  </sheetPr>
  <dimension ref="B1:N50"/>
  <sheetViews>
    <sheetView zoomScale="90" zoomScaleNormal="90" workbookViewId="0">
      <selection activeCell="G2" sqref="G2"/>
    </sheetView>
  </sheetViews>
  <sheetFormatPr defaultColWidth="8.5703125" defaultRowHeight="15"/>
  <cols>
    <col min="1" max="1" width="4.42578125" style="23" customWidth="1"/>
    <col min="2" max="2" width="73.5703125" style="23" customWidth="1"/>
    <col min="3" max="3" width="29.140625" style="77" customWidth="1"/>
    <col min="4" max="4" width="14.42578125" style="23" customWidth="1"/>
    <col min="5" max="5" width="10.5703125" style="23" customWidth="1"/>
    <col min="6" max="6" width="10" style="23" customWidth="1"/>
    <col min="7" max="7" width="14.5703125" style="23" customWidth="1"/>
    <col min="8" max="16384" width="8.5703125" style="23"/>
  </cols>
  <sheetData>
    <row r="1" spans="2:14" ht="30" customHeight="1"/>
    <row r="2" spans="2:14" ht="21">
      <c r="B2" s="94" t="s">
        <v>449</v>
      </c>
      <c r="C2" s="76"/>
      <c r="D2" s="76"/>
      <c r="G2" s="253" t="s">
        <v>224</v>
      </c>
    </row>
    <row r="3" spans="2:14" ht="21">
      <c r="B3" s="94"/>
      <c r="C3" s="76"/>
      <c r="D3" s="76"/>
    </row>
    <row r="4" spans="2:14" ht="16.5" customHeight="1"/>
    <row r="5" spans="2:14" ht="43.5" customHeight="1">
      <c r="B5" s="754" t="str">
        <f>Dates!B2</f>
        <v>At 30 June 2024 (DKK mio.)</v>
      </c>
      <c r="C5" s="752" t="s">
        <v>450</v>
      </c>
      <c r="D5" s="748" t="s">
        <v>451</v>
      </c>
      <c r="E5" s="78"/>
    </row>
    <row r="6" spans="2:14" ht="16.5" customHeight="1">
      <c r="B6" s="755"/>
      <c r="C6" s="753"/>
      <c r="D6" s="749"/>
      <c r="E6" s="79"/>
    </row>
    <row r="7" spans="2:14" ht="16.5" customHeight="1">
      <c r="B7" s="750" t="s">
        <v>452</v>
      </c>
      <c r="C7" s="750"/>
      <c r="D7" s="750"/>
      <c r="E7" s="80"/>
    </row>
    <row r="8" spans="2:14">
      <c r="B8" s="317" t="s">
        <v>453</v>
      </c>
      <c r="C8" s="411">
        <v>18412.24962336</v>
      </c>
      <c r="D8" s="412"/>
    </row>
    <row r="9" spans="2:14">
      <c r="B9" s="317" t="s">
        <v>454</v>
      </c>
      <c r="C9" s="411">
        <v>363.59102809999945</v>
      </c>
      <c r="D9" s="412"/>
    </row>
    <row r="10" spans="2:14">
      <c r="B10" s="317" t="s">
        <v>455</v>
      </c>
      <c r="C10" s="411">
        <v>49717.05150651998</v>
      </c>
      <c r="D10" s="412"/>
    </row>
    <row r="11" spans="2:14">
      <c r="B11" s="317" t="s">
        <v>456</v>
      </c>
      <c r="C11" s="411">
        <v>30931.182031129993</v>
      </c>
      <c r="D11" s="412"/>
      <c r="N11" s="236"/>
    </row>
    <row r="12" spans="2:14">
      <c r="B12" s="317" t="s">
        <v>457</v>
      </c>
      <c r="C12" s="411">
        <v>2364.2757824999999</v>
      </c>
      <c r="D12" s="412"/>
    </row>
    <row r="13" spans="2:14">
      <c r="B13" s="317" t="s">
        <v>458</v>
      </c>
      <c r="C13" s="411">
        <v>106.68666011000001</v>
      </c>
      <c r="D13" s="412"/>
    </row>
    <row r="14" spans="2:14">
      <c r="B14" s="317" t="s">
        <v>459</v>
      </c>
      <c r="C14" s="411">
        <v>17699.97712888</v>
      </c>
      <c r="D14" s="412"/>
    </row>
    <row r="15" spans="2:14">
      <c r="B15" s="317" t="s">
        <v>460</v>
      </c>
      <c r="C15" s="411">
        <v>175.30598065000001</v>
      </c>
      <c r="D15" s="412" t="s">
        <v>461</v>
      </c>
    </row>
    <row r="16" spans="2:14">
      <c r="B16" s="317" t="s">
        <v>462</v>
      </c>
      <c r="C16" s="411">
        <v>2486.9434064699999</v>
      </c>
      <c r="D16" s="412"/>
    </row>
    <row r="17" spans="2:4">
      <c r="B17" s="317" t="s">
        <v>463</v>
      </c>
      <c r="C17" s="411">
        <v>121.56358652999999</v>
      </c>
      <c r="D17" s="412"/>
    </row>
    <row r="18" spans="2:4">
      <c r="B18" s="317" t="s">
        <v>464</v>
      </c>
      <c r="C18" s="389">
        <v>10.611417879999999</v>
      </c>
      <c r="D18" s="412"/>
    </row>
    <row r="19" spans="2:4">
      <c r="B19" s="317" t="s">
        <v>465</v>
      </c>
      <c r="C19" s="389">
        <v>0</v>
      </c>
      <c r="D19" s="412" t="s">
        <v>466</v>
      </c>
    </row>
    <row r="20" spans="2:4">
      <c r="B20" s="317" t="s">
        <v>467</v>
      </c>
      <c r="C20" s="411">
        <v>35.514554500000003</v>
      </c>
      <c r="D20" s="412"/>
    </row>
    <row r="21" spans="2:4">
      <c r="B21" s="317" t="s">
        <v>468</v>
      </c>
      <c r="C21" s="411">
        <v>1498.4916681399998</v>
      </c>
      <c r="D21" s="412"/>
    </row>
    <row r="22" spans="2:4">
      <c r="B22" s="317" t="s">
        <v>469</v>
      </c>
      <c r="C22" s="411">
        <v>121.7431662</v>
      </c>
      <c r="D22" s="412"/>
    </row>
    <row r="23" spans="2:4">
      <c r="B23" s="413" t="s">
        <v>470</v>
      </c>
      <c r="C23" s="414">
        <v>124045.18754096999</v>
      </c>
      <c r="D23" s="414"/>
    </row>
    <row r="24" spans="2:4">
      <c r="B24" s="81"/>
      <c r="C24" s="23"/>
      <c r="D24" s="77"/>
    </row>
    <row r="25" spans="2:4">
      <c r="B25" s="750" t="s">
        <v>471</v>
      </c>
      <c r="C25" s="750"/>
      <c r="D25" s="750"/>
    </row>
    <row r="26" spans="2:4">
      <c r="B26" s="317" t="s">
        <v>472</v>
      </c>
      <c r="C26" s="415">
        <v>513.1650012099991</v>
      </c>
      <c r="D26" s="412"/>
    </row>
    <row r="27" spans="2:4">
      <c r="B27" s="317" t="s">
        <v>473</v>
      </c>
      <c r="C27" s="415">
        <v>80668.410427459996</v>
      </c>
      <c r="D27" s="412"/>
    </row>
    <row r="28" spans="2:4">
      <c r="B28" s="317" t="s">
        <v>474</v>
      </c>
      <c r="C28" s="415">
        <v>17699.97712888</v>
      </c>
      <c r="D28" s="412"/>
    </row>
    <row r="29" spans="2:4">
      <c r="B29" s="317" t="s">
        <v>1456</v>
      </c>
      <c r="C29" s="415">
        <v>2232.7606217299999</v>
      </c>
      <c r="D29" s="412"/>
    </row>
    <row r="30" spans="2:4">
      <c r="B30" s="317" t="s">
        <v>475</v>
      </c>
      <c r="C30" s="415">
        <v>3969.05846509</v>
      </c>
      <c r="D30" s="412"/>
    </row>
    <row r="31" spans="2:4">
      <c r="B31" s="317" t="s">
        <v>476</v>
      </c>
      <c r="C31" s="389">
        <v>0</v>
      </c>
      <c r="D31" s="412"/>
    </row>
    <row r="32" spans="2:4">
      <c r="B32" s="317" t="s">
        <v>477</v>
      </c>
      <c r="C32" s="415">
        <v>0</v>
      </c>
      <c r="D32" s="412"/>
    </row>
    <row r="33" spans="2:6">
      <c r="B33" s="317" t="s">
        <v>478</v>
      </c>
      <c r="C33" s="415">
        <v>3051.1073348600021</v>
      </c>
      <c r="D33" s="412"/>
    </row>
    <row r="34" spans="2:6">
      <c r="B34" s="317" t="s">
        <v>469</v>
      </c>
      <c r="C34" s="415">
        <v>72.146268169999999</v>
      </c>
      <c r="D34" s="412"/>
    </row>
    <row r="35" spans="2:6">
      <c r="B35" s="317" t="s">
        <v>479</v>
      </c>
      <c r="C35" s="415">
        <v>420.59394288999999</v>
      </c>
      <c r="D35" s="412"/>
    </row>
    <row r="36" spans="2:6">
      <c r="B36" s="317" t="s">
        <v>480</v>
      </c>
      <c r="C36" s="415">
        <v>1274.977431</v>
      </c>
      <c r="D36" s="412"/>
    </row>
    <row r="37" spans="2:6">
      <c r="B37" s="413" t="s">
        <v>481</v>
      </c>
      <c r="C37" s="416">
        <v>109902.19662129002</v>
      </c>
      <c r="D37" s="414"/>
    </row>
    <row r="38" spans="2:6">
      <c r="C38" s="23"/>
      <c r="D38" s="77"/>
    </row>
    <row r="39" spans="2:6">
      <c r="B39" s="751" t="s">
        <v>482</v>
      </c>
      <c r="C39" s="751"/>
      <c r="D39" s="751"/>
    </row>
    <row r="40" spans="2:6">
      <c r="B40" s="82" t="s">
        <v>482</v>
      </c>
      <c r="C40" s="222">
        <v>11454.302061800001</v>
      </c>
      <c r="D40" s="83"/>
    </row>
    <row r="41" spans="2:6">
      <c r="B41" s="417" t="s">
        <v>483</v>
      </c>
      <c r="C41" s="418">
        <v>2100</v>
      </c>
      <c r="D41" s="318" t="s">
        <v>484</v>
      </c>
    </row>
    <row r="42" spans="2:6">
      <c r="B42" s="417" t="s">
        <v>485</v>
      </c>
      <c r="C42" s="418">
        <v>1002.45199009</v>
      </c>
      <c r="D42" s="318" t="s">
        <v>486</v>
      </c>
    </row>
    <row r="43" spans="2:6">
      <c r="B43" s="417" t="s">
        <v>487</v>
      </c>
      <c r="C43" s="418">
        <v>8351.8500717100014</v>
      </c>
      <c r="D43" s="318" t="s">
        <v>488</v>
      </c>
    </row>
    <row r="44" spans="2:6">
      <c r="B44" s="419" t="s">
        <v>489</v>
      </c>
      <c r="C44" s="418">
        <v>971.54719451000028</v>
      </c>
      <c r="D44" s="318" t="s">
        <v>490</v>
      </c>
      <c r="F44" s="228"/>
    </row>
    <row r="45" spans="2:6">
      <c r="B45" s="419" t="s">
        <v>491</v>
      </c>
      <c r="C45" s="418">
        <v>1717.1416613800002</v>
      </c>
      <c r="D45" s="318" t="s">
        <v>492</v>
      </c>
    </row>
    <row r="46" spans="2:6" ht="16.5" customHeight="1">
      <c r="B46" s="413" t="s">
        <v>493</v>
      </c>
      <c r="C46" s="416">
        <v>124045.18753898001</v>
      </c>
      <c r="D46" s="414"/>
    </row>
    <row r="47" spans="2:6">
      <c r="C47" s="23"/>
      <c r="D47" s="77"/>
    </row>
    <row r="48" spans="2:6">
      <c r="C48" s="23"/>
      <c r="D48" s="77"/>
    </row>
    <row r="49" spans="2:4" ht="16.5" customHeight="1">
      <c r="B49" s="81"/>
      <c r="C49" s="23"/>
      <c r="D49" s="77"/>
    </row>
    <row r="50" spans="2:4">
      <c r="B50" s="26"/>
      <c r="C50" s="23"/>
      <c r="D50" s="77"/>
    </row>
  </sheetData>
  <mergeCells count="6">
    <mergeCell ref="D5:D6"/>
    <mergeCell ref="B7:D7"/>
    <mergeCell ref="B25:D25"/>
    <mergeCell ref="B39:D39"/>
    <mergeCell ref="C5:C6"/>
    <mergeCell ref="B5:B6"/>
  </mergeCells>
  <conditionalFormatting sqref="C18:C19">
    <cfRule type="cellIs" dxfId="22" priority="2" stopIfTrue="1" operator="lessThan">
      <formula>0</formula>
    </cfRule>
  </conditionalFormatting>
  <conditionalFormatting sqref="C31">
    <cfRule type="cellIs" dxfId="21"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pageSetUpPr fitToPage="1"/>
  </sheetPr>
  <dimension ref="B2:O43"/>
  <sheetViews>
    <sheetView zoomScale="90" zoomScaleNormal="90" workbookViewId="0">
      <selection activeCell="I2" sqref="I2"/>
    </sheetView>
  </sheetViews>
  <sheetFormatPr defaultColWidth="8.5703125" defaultRowHeight="15"/>
  <cols>
    <col min="1" max="1" width="4.85546875" style="23" customWidth="1"/>
    <col min="2" max="2" width="30.5703125" style="23" customWidth="1"/>
    <col min="3" max="3" width="26.140625" style="23" customWidth="1"/>
    <col min="4" max="4" width="25.42578125" style="23" customWidth="1"/>
    <col min="5" max="5" width="21.85546875" style="23" customWidth="1"/>
    <col min="6" max="6" width="19.5703125" style="23" customWidth="1"/>
    <col min="7" max="7" width="14.140625" style="23" customWidth="1"/>
    <col min="8" max="8" width="13.5703125" style="23" customWidth="1"/>
    <col min="9" max="9" width="17.42578125" style="23" customWidth="1"/>
    <col min="10" max="10" width="14.85546875" style="23" customWidth="1"/>
    <col min="11" max="11" width="19.5703125" style="23" customWidth="1"/>
    <col min="12" max="12" width="13.42578125" style="23" customWidth="1"/>
    <col min="13" max="13" width="24.42578125" style="23" customWidth="1"/>
    <col min="14" max="14" width="18.5703125" style="23" customWidth="1"/>
    <col min="15" max="15" width="18" style="23" customWidth="1"/>
    <col min="16" max="16384" width="8.5703125" style="23"/>
  </cols>
  <sheetData>
    <row r="2" spans="2:15" ht="21">
      <c r="B2" s="94" t="s">
        <v>494</v>
      </c>
      <c r="I2" s="253" t="s">
        <v>224</v>
      </c>
    </row>
    <row r="5" spans="2:15">
      <c r="B5" s="757" t="str">
        <f>Dates!B2</f>
        <v>At 30 June 2024 (DKK mio.)</v>
      </c>
      <c r="C5" s="760" t="s">
        <v>495</v>
      </c>
      <c r="D5" s="761"/>
      <c r="E5" s="760" t="s">
        <v>496</v>
      </c>
      <c r="F5" s="761"/>
      <c r="G5" s="752" t="s">
        <v>497</v>
      </c>
      <c r="H5" s="752" t="s">
        <v>498</v>
      </c>
      <c r="I5" s="760" t="s">
        <v>499</v>
      </c>
      <c r="J5" s="764"/>
      <c r="K5" s="764"/>
      <c r="L5" s="761"/>
      <c r="M5" s="752" t="s">
        <v>500</v>
      </c>
      <c r="N5" s="752" t="s">
        <v>501</v>
      </c>
      <c r="O5" s="752" t="s">
        <v>502</v>
      </c>
    </row>
    <row r="6" spans="2:15">
      <c r="B6" s="758"/>
      <c r="C6" s="762"/>
      <c r="D6" s="763"/>
      <c r="E6" s="762"/>
      <c r="F6" s="763"/>
      <c r="G6" s="756"/>
      <c r="H6" s="756"/>
      <c r="I6" s="762"/>
      <c r="J6" s="765"/>
      <c r="K6" s="765"/>
      <c r="L6" s="766"/>
      <c r="M6" s="756"/>
      <c r="N6" s="756"/>
      <c r="O6" s="756"/>
    </row>
    <row r="7" spans="2:15" ht="75">
      <c r="B7" s="759"/>
      <c r="C7" s="383" t="s">
        <v>503</v>
      </c>
      <c r="D7" s="383" t="s">
        <v>504</v>
      </c>
      <c r="E7" s="383" t="s">
        <v>505</v>
      </c>
      <c r="F7" s="383" t="s">
        <v>506</v>
      </c>
      <c r="G7" s="753"/>
      <c r="H7" s="753"/>
      <c r="I7" s="383" t="s">
        <v>507</v>
      </c>
      <c r="J7" s="383" t="s">
        <v>496</v>
      </c>
      <c r="K7" s="383" t="s">
        <v>508</v>
      </c>
      <c r="L7" s="169" t="s">
        <v>509</v>
      </c>
      <c r="M7" s="753"/>
      <c r="N7" s="753"/>
      <c r="O7" s="753"/>
    </row>
    <row r="8" spans="2:15">
      <c r="B8" s="420" t="s">
        <v>510</v>
      </c>
      <c r="C8" s="170"/>
      <c r="D8" s="170"/>
      <c r="E8" s="170"/>
      <c r="F8" s="170"/>
      <c r="G8" s="170"/>
      <c r="H8" s="170"/>
      <c r="I8" s="170"/>
      <c r="J8" s="170"/>
      <c r="K8" s="170"/>
      <c r="L8" s="170"/>
      <c r="M8" s="170"/>
      <c r="N8" s="421"/>
      <c r="O8" s="421"/>
    </row>
    <row r="9" spans="2:15">
      <c r="B9" s="422" t="s">
        <v>511</v>
      </c>
      <c r="C9" s="389">
        <v>74548.676934932373</v>
      </c>
      <c r="D9" s="389">
        <v>0</v>
      </c>
      <c r="E9" s="389">
        <v>33724.555994800001</v>
      </c>
      <c r="F9" s="389">
        <v>0</v>
      </c>
      <c r="G9" s="389">
        <v>0</v>
      </c>
      <c r="H9" s="389">
        <v>108273.23292973237</v>
      </c>
      <c r="I9" s="389">
        <v>3697.6339333874703</v>
      </c>
      <c r="J9" s="389">
        <v>263.99477359277483</v>
      </c>
      <c r="K9" s="389">
        <v>0</v>
      </c>
      <c r="L9" s="389">
        <v>3961.6287069802456</v>
      </c>
      <c r="M9" s="389">
        <v>49520.358837253072</v>
      </c>
      <c r="N9" s="423">
        <v>0.98370503795282882</v>
      </c>
      <c r="O9" s="423">
        <v>2.5</v>
      </c>
    </row>
    <row r="10" spans="2:15">
      <c r="B10" s="422" t="s">
        <v>512</v>
      </c>
      <c r="C10" s="389">
        <v>614.24627362246656</v>
      </c>
      <c r="D10" s="389">
        <v>0</v>
      </c>
      <c r="E10" s="389">
        <v>1179.2875126700001</v>
      </c>
      <c r="F10" s="389">
        <v>0</v>
      </c>
      <c r="G10" s="389">
        <v>0</v>
      </c>
      <c r="H10" s="389">
        <v>1793.5337862924666</v>
      </c>
      <c r="I10" s="389">
        <v>41.487499300993726</v>
      </c>
      <c r="J10" s="389">
        <v>4.5815988892250061</v>
      </c>
      <c r="K10" s="389">
        <v>0</v>
      </c>
      <c r="L10" s="389">
        <v>46.069098190218732</v>
      </c>
      <c r="M10" s="389">
        <v>575.86372737773411</v>
      </c>
      <c r="N10" s="423">
        <v>1.6294962047171159E-2</v>
      </c>
      <c r="O10" s="423">
        <v>0.75</v>
      </c>
    </row>
    <row r="11" spans="2:15">
      <c r="B11" s="420" t="s">
        <v>324</v>
      </c>
      <c r="C11" s="390">
        <v>75162.923208554843</v>
      </c>
      <c r="D11" s="390">
        <v>0</v>
      </c>
      <c r="E11" s="390">
        <v>34903.843507470003</v>
      </c>
      <c r="F11" s="390">
        <v>0</v>
      </c>
      <c r="G11" s="390">
        <v>0</v>
      </c>
      <c r="H11" s="390">
        <v>110066.76671602484</v>
      </c>
      <c r="I11" s="390">
        <v>3739.1214326884642</v>
      </c>
      <c r="J11" s="390">
        <v>268.57637248199984</v>
      </c>
      <c r="K11" s="390">
        <v>0</v>
      </c>
      <c r="L11" s="390">
        <v>4007.6978051704641</v>
      </c>
      <c r="M11" s="390">
        <v>50096.2225646308</v>
      </c>
      <c r="N11" s="424">
        <v>1</v>
      </c>
      <c r="O11" s="223"/>
    </row>
    <row r="43" spans="6:6">
      <c r="F43" s="228"/>
    </row>
  </sheetData>
  <mergeCells count="9">
    <mergeCell ref="N5:N7"/>
    <mergeCell ref="O5:O7"/>
    <mergeCell ref="B5:B7"/>
    <mergeCell ref="C5:D6"/>
    <mergeCell ref="E5:F6"/>
    <mergeCell ref="G5:G7"/>
    <mergeCell ref="H5:H7"/>
    <mergeCell ref="I5:L6"/>
    <mergeCell ref="M5:M7"/>
  </mergeCells>
  <conditionalFormatting sqref="I8:M8 C8:H11">
    <cfRule type="cellIs" dxfId="20" priority="13" stopIfTrue="1" operator="lessThan">
      <formula>0</formula>
    </cfRule>
  </conditionalFormatting>
  <conditionalFormatting sqref="I9:O11">
    <cfRule type="cellIs" dxfId="19" priority="1" stopIfTrue="1" operator="lessThan">
      <formula>0</formula>
    </cfRule>
  </conditionalFormatting>
  <hyperlinks>
    <hyperlink ref="I2" location="'Index '!A1" display="Return to index" xr:uid="{82FD4ACF-005B-4C8A-B037-CBCF147DA23C}"/>
  </hyperlinks>
  <pageMargins left="0.7" right="0.7" top="0.75" bottom="0.75" header="0.3" footer="0.3"/>
  <pageSetup paperSize="9" scale="4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pageSetUpPr fitToPage="1"/>
  </sheetPr>
  <dimension ref="B1:N43"/>
  <sheetViews>
    <sheetView showGridLines="0" zoomScale="90" zoomScaleNormal="90" workbookViewId="0">
      <selection activeCell="F2" sqref="F2"/>
    </sheetView>
  </sheetViews>
  <sheetFormatPr defaultColWidth="9.140625" defaultRowHeight="15"/>
  <cols>
    <col min="2" max="2" width="10.85546875" customWidth="1"/>
    <col min="3" max="3" width="62.5703125" customWidth="1"/>
    <col min="4" max="4" width="11.42578125" customWidth="1"/>
    <col min="5" max="5" width="11" customWidth="1"/>
    <col min="6" max="6" width="26.5703125" customWidth="1"/>
    <col min="7" max="7" width="22.5703125" customWidth="1"/>
    <col min="8" max="8" width="16.5703125" customWidth="1"/>
    <col min="9" max="9" width="25.85546875" bestFit="1" customWidth="1"/>
    <col min="10" max="10" width="14" customWidth="1"/>
    <col min="11" max="11" width="25.85546875" bestFit="1" customWidth="1"/>
  </cols>
  <sheetData>
    <row r="1" spans="2:14" ht="18.75">
      <c r="C1" s="19"/>
    </row>
    <row r="2" spans="2:14" ht="21">
      <c r="B2" s="94" t="s">
        <v>513</v>
      </c>
      <c r="F2" s="253" t="s">
        <v>224</v>
      </c>
    </row>
    <row r="5" spans="2:14">
      <c r="B5" s="767" t="str">
        <f>Dates!B2</f>
        <v>At 30 June 2024 (DKK mio.)</v>
      </c>
      <c r="C5" s="768"/>
      <c r="D5" s="383"/>
    </row>
    <row r="6" spans="2:14">
      <c r="B6" s="425">
        <v>1</v>
      </c>
      <c r="C6" s="426" t="s">
        <v>426</v>
      </c>
      <c r="D6" s="389">
        <v>63260.544998777208</v>
      </c>
    </row>
    <row r="7" spans="2:14">
      <c r="B7" s="425">
        <v>2</v>
      </c>
      <c r="C7" s="426" t="s">
        <v>514</v>
      </c>
      <c r="D7" s="427">
        <v>2.4696056339120056</v>
      </c>
    </row>
    <row r="8" spans="2:14">
      <c r="B8" s="425">
        <v>3</v>
      </c>
      <c r="C8" s="426" t="s">
        <v>515</v>
      </c>
      <c r="D8" s="389">
        <v>1562.2859833332413</v>
      </c>
    </row>
    <row r="11" spans="2:14">
      <c r="N11" s="238"/>
    </row>
    <row r="43" spans="6:6">
      <c r="F43" s="4"/>
    </row>
  </sheetData>
  <mergeCells count="1">
    <mergeCell ref="B5:C5"/>
  </mergeCells>
  <conditionalFormatting sqref="D6:D8">
    <cfRule type="cellIs" dxfId="18" priority="1" stopIfTrue="1" operator="lessThan">
      <formula>0</formula>
    </cfRule>
  </conditionalFormatting>
  <hyperlinks>
    <hyperlink ref="F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4cab9f72-e1d3-4792-b6aa-4d8cb5bd68c8"/>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964FFA4B-7C88-4086-AF14-4F16D760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50</vt:i4>
      </vt:variant>
      <vt:variant>
        <vt:lpstr>Navngivne områder</vt:lpstr>
      </vt:variant>
      <vt:variant>
        <vt:i4>35</vt:i4>
      </vt:variant>
    </vt:vector>
  </HeadingPairs>
  <TitlesOfParts>
    <vt:vector size="85" baseType="lpstr">
      <vt:lpstr>Disclaimer</vt:lpstr>
      <vt:lpstr>Attestation</vt:lpstr>
      <vt:lpstr>Index </vt:lpstr>
      <vt:lpstr>1 - EU KM1</vt:lpstr>
      <vt:lpstr>2- EU OV1</vt:lpstr>
      <vt:lpstr>3 - EU CC1</vt:lpstr>
      <vt:lpstr>4 - EU CC2</vt:lpstr>
      <vt:lpstr>5 - EU CCyB1</vt:lpstr>
      <vt:lpstr>6 - EU CCyB2</vt:lpstr>
      <vt:lpstr>7 - EU KM2</vt:lpstr>
      <vt:lpstr>8 - EU LR1</vt:lpstr>
      <vt:lpstr>9 - EU LR2</vt:lpstr>
      <vt:lpstr>10 - EU LR3</vt:lpstr>
      <vt:lpstr>11 - EU LIQ1</vt:lpstr>
      <vt:lpstr>12 - EU LIQ B </vt:lpstr>
      <vt:lpstr>13 - EU LIQ2</vt:lpstr>
      <vt:lpstr>14 - EU CR1</vt:lpstr>
      <vt:lpstr>15 - EU CR1-A</vt:lpstr>
      <vt:lpstr>16 - EU CR2</vt:lpstr>
      <vt:lpstr>17- EU CR2a</vt:lpstr>
      <vt:lpstr>18 - EU CQ1</vt:lpstr>
      <vt:lpstr>19 - EU CQ2</vt:lpstr>
      <vt:lpstr>20- EU CQ5</vt:lpstr>
      <vt:lpstr>21 - EU CQ6</vt:lpstr>
      <vt:lpstr>22 - EU CQ7</vt:lpstr>
      <vt:lpstr>23 - EU CQ8</vt:lpstr>
      <vt:lpstr>24 - EU CR3</vt:lpstr>
      <vt:lpstr>25 - EU CR4</vt:lpstr>
      <vt:lpstr>26 - EU CR5</vt:lpstr>
      <vt:lpstr>27 - EU CCR1</vt:lpstr>
      <vt:lpstr>28 - EU CCR2</vt:lpstr>
      <vt:lpstr>29 - EU CCR3</vt:lpstr>
      <vt:lpstr>30 - EU CCR5 </vt:lpstr>
      <vt:lpstr>31- EU CCR8</vt:lpstr>
      <vt:lpstr>32 - EU MR1 </vt:lpstr>
      <vt:lpstr>33 - EU IRRBBA</vt:lpstr>
      <vt:lpstr>34 - EU IRRBB1</vt:lpstr>
      <vt:lpstr>35 - Environmental risk</vt:lpstr>
      <vt:lpstr>36 - Social risk</vt:lpstr>
      <vt:lpstr>37 - Governance risk</vt:lpstr>
      <vt:lpstr>38 - transition risk - temp 1</vt:lpstr>
      <vt:lpstr>39 - transition risk - temp 2</vt:lpstr>
      <vt:lpstr>40 - transition risk - temp 3</vt:lpstr>
      <vt:lpstr>41 - transition risk - temp 4</vt:lpstr>
      <vt:lpstr>42- Physical risk - temp 5</vt:lpstr>
      <vt:lpstr>43 - Summary of GAR - temp 6</vt:lpstr>
      <vt:lpstr>44 - Assets calc. GAR - temp 7</vt:lpstr>
      <vt:lpstr>45 - GAR KPIs - temp 8</vt:lpstr>
      <vt:lpstr>46 - Mitigation - temp 10</vt:lpstr>
      <vt:lpstr>Dates</vt:lpstr>
      <vt:lpstr>'11 - EU LIQ1'!Udskriftsområde</vt:lpstr>
      <vt:lpstr>'12 - EU LIQ B '!Udskriftsområde</vt:lpstr>
      <vt:lpstr>'13 - EU LIQ2'!Udskriftsområde</vt:lpstr>
      <vt:lpstr>'14 - EU CR1'!Udskriftsområde</vt:lpstr>
      <vt:lpstr>'15 - EU CR1-A'!Udskriftsområde</vt:lpstr>
      <vt:lpstr>'16 - EU CR2'!Udskriftsområde</vt:lpstr>
      <vt:lpstr>'17- EU CR2a'!Udskriftsområde</vt:lpstr>
      <vt:lpstr>'18 - EU CQ1'!Udskriftsområde</vt:lpstr>
      <vt:lpstr>'19 - EU CQ2'!Udskriftsområde</vt:lpstr>
      <vt:lpstr>'2- EU OV1'!Udskriftsområde</vt:lpstr>
      <vt:lpstr>'20- EU CQ5'!Udskriftsområde</vt:lpstr>
      <vt:lpstr>'21 - EU CQ6'!Udskriftsområde</vt:lpstr>
      <vt:lpstr>'24 - EU CR3'!Udskriftsområde</vt:lpstr>
      <vt:lpstr>'25 - EU CR4'!Udskriftsområde</vt:lpstr>
      <vt:lpstr>'26 - EU CR5'!Udskriftsområde</vt:lpstr>
      <vt:lpstr>'28 - EU CCR2'!Udskriftsområde</vt:lpstr>
      <vt:lpstr>'29 - EU CCR3'!Udskriftsområde</vt:lpstr>
      <vt:lpstr>'31- EU CCR8'!Udskriftsområde</vt:lpstr>
      <vt:lpstr>'32 - EU MR1 '!Udskriftsområde</vt:lpstr>
      <vt:lpstr>'34 - EU IRRBB1'!Udskriftsområde</vt:lpstr>
      <vt:lpstr>'35 - Environmental risk'!Udskriftsområde</vt:lpstr>
      <vt:lpstr>'36 - Social risk'!Udskriftsområde</vt:lpstr>
      <vt:lpstr>'37 - Governance risk'!Udskriftsområde</vt:lpstr>
      <vt:lpstr>'39 - transition risk - temp 2'!Udskriftsområde</vt:lpstr>
      <vt:lpstr>'4 - EU CC2'!Udskriftsområde</vt:lpstr>
      <vt:lpstr>'41 - transition risk - temp 4'!Udskriftsområde</vt:lpstr>
      <vt:lpstr>'42- Physical risk - temp 5'!Udskriftsområde</vt:lpstr>
      <vt:lpstr>'5 - EU CCyB1'!Udskriftsområde</vt:lpstr>
      <vt:lpstr>'6 - EU CCyB2'!Udskriftsområde</vt:lpstr>
      <vt:lpstr>'8 - EU LR1'!Udskriftsområde</vt:lpstr>
      <vt:lpstr>'1 - EU KM1'!Udskriftstitler</vt:lpstr>
      <vt:lpstr>'3 - EU CC1'!Udskriftstitler</vt:lpstr>
      <vt:lpstr>'35 - Environmental risk'!Udskriftstitler</vt:lpstr>
      <vt:lpstr>'36 - Social risk'!Udskriftstitler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2024-08-29T12:23:24Z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